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9075" activeTab="0"/>
  </bookViews>
  <sheets>
    <sheet name="水の周波数特性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<sst xmlns="http://schemas.openxmlformats.org/spreadsheetml/2006/main" count="26" uniqueCount="19">
  <si>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ｆ/ｆ0</t>
  </si>
  <si>
    <t>分母</t>
  </si>
  <si>
    <t>割算</t>
  </si>
  <si>
    <t>足算</t>
  </si>
  <si>
    <t>実数部</t>
  </si>
  <si>
    <t>虚数部</t>
  </si>
  <si>
    <t>反射光</t>
  </si>
  <si>
    <t>絶対値</t>
  </si>
  <si>
    <t>反射率</t>
  </si>
  <si>
    <t>1+ｎ</t>
  </si>
  <si>
    <t>ｎ</t>
  </si>
  <si>
    <t>1-ｎ</t>
  </si>
  <si>
    <t>透過率</t>
  </si>
  <si>
    <t>周波数（Ｈｚ）</t>
  </si>
  <si>
    <t>仮計算部</t>
  </si>
  <si>
    <t>相対誘電率</t>
  </si>
  <si>
    <t>屈折率</t>
  </si>
  <si>
    <t>振幅</t>
  </si>
  <si>
    <t>水の相対誘電率、屈折率、反射率、透過率計算表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</si>
</sst>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00_ "/>
    <numFmt numFmtId="178" formatCode="0.000_ "/>
    <numFmt numFmtId="179" formatCode="0.00_ "/>
    <numFmt numFmtId="180" formatCode="0.0_ "/>
    <numFmt numFmtId="181" formatCode="0.00000_ "/>
    <numFmt numFmtId="182" formatCode="0.0000000_ "/>
    <numFmt numFmtId="183" formatCode="0.000000_ "/>
    <numFmt numFmtId="184" formatCode="0.E+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図49-5　複素屈折率計算結果</a:t>
            </a:r>
          </a:p>
        </c:rich>
      </c:tx>
      <c:layout>
        <c:manualLayout>
          <c:xMode val="factor"/>
          <c:yMode val="factor"/>
          <c:x val="0.01775"/>
          <c:y val="0.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235"/>
          <c:w val="0.925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'水の周波数特性'!$I$4</c:f>
              <c:strCache>
                <c:ptCount val="1"/>
                <c:pt idx="0">
                  <c:v>実数部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'水の周波数特性'!$I$5:$I$44</c:f>
              <c:numCache/>
            </c:numRef>
          </c:yVal>
          <c:smooth val="1"/>
        </c:ser>
        <c:ser>
          <c:idx val="1"/>
          <c:order val="1"/>
          <c:tx>
            <c:strRef>
              <c:f>'水の周波数特性'!$J$4</c:f>
              <c:strCache>
                <c:ptCount val="1"/>
                <c:pt idx="0">
                  <c:v>虚数部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'水の周波数特性'!$J$5:$J$44</c:f>
              <c:numCache/>
            </c:numRef>
          </c:yVal>
          <c:smooth val="1"/>
        </c:ser>
        <c:axId val="17408515"/>
        <c:axId val="22458908"/>
      </c:scatterChart>
      <c:valAx>
        <c:axId val="17408515"/>
        <c:scaling>
          <c:orientation val="minMax"/>
          <c:max val="8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周波数（ｆ）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908"/>
        <c:crosses val="autoZero"/>
        <c:crossBetween val="midCat"/>
        <c:dispUnits/>
      </c:val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複素屈折率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08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14325"/>
          <c:w val="0.151"/>
          <c:h val="0.14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図49-7　水10mmの透過率計算結果</a:t>
            </a:r>
          </a:p>
        </c:rich>
      </c:tx>
      <c:layout>
        <c:manualLayout>
          <c:xMode val="factor"/>
          <c:yMode val="factor"/>
          <c:x val="0.01775"/>
          <c:y val="0.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2375"/>
          <c:w val="0.925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'水の周波数特性'!$Q$4</c:f>
              <c:strCache>
                <c:ptCount val="1"/>
                <c:pt idx="0">
                  <c:v>透過率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'水の周波数特性'!$Q$5:$Q$44</c:f>
              <c:numCache/>
            </c:numRef>
          </c:yVal>
          <c:smooth val="1"/>
        </c:ser>
        <c:axId val="803581"/>
        <c:axId val="7232230"/>
      </c:scatterChart>
      <c:valAx>
        <c:axId val="803581"/>
        <c:scaling>
          <c:orientation val="minMax"/>
          <c:max val="8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周波数（ｆ）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 val="autoZero"/>
        <c:crossBetween val="midCat"/>
        <c:dispUnits/>
      </c:val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水10mmの透過率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03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1405"/>
          <c:w val="0.151"/>
          <c:h val="0.145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図49-4　誘電率計算結果</a:t>
            </a:r>
          </a:p>
        </c:rich>
      </c:tx>
      <c:layout>
        <c:manualLayout>
          <c:xMode val="factor"/>
          <c:yMode val="factor"/>
          <c:x val="0.01775"/>
          <c:y val="0.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2475"/>
          <c:w val="0.925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'水の周波数特性'!$F$4</c:f>
              <c:strCache>
                <c:ptCount val="1"/>
                <c:pt idx="0">
                  <c:v>実数部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'水の周波数特性'!$F$5:$F$44</c:f>
              <c:numCache/>
            </c:numRef>
          </c:yVal>
          <c:smooth val="1"/>
        </c:ser>
        <c:ser>
          <c:idx val="1"/>
          <c:order val="1"/>
          <c:tx>
            <c:strRef>
              <c:f>'水の周波数特性'!$G$4</c:f>
              <c:strCache>
                <c:ptCount val="1"/>
                <c:pt idx="0">
                  <c:v>虚数部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'水の周波数特性'!$G$5:$G$44</c:f>
              <c:numCache/>
            </c:numRef>
          </c:yVal>
          <c:smooth val="1"/>
        </c:ser>
        <c:axId val="65090071"/>
        <c:axId val="48939728"/>
      </c:scatterChart>
      <c:valAx>
        <c:axId val="65090071"/>
        <c:scaling>
          <c:orientation val="minMax"/>
          <c:max val="8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周波数（ｆ）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9728"/>
        <c:crosses val="autoZero"/>
        <c:crossBetween val="midCat"/>
        <c:dispUnits/>
      </c:val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相対誘電率</a:t>
                </a:r>
              </a:p>
            </c:rich>
          </c:tx>
          <c:layout>
            <c:manualLayout>
              <c:xMode val="factor"/>
              <c:yMode val="factor"/>
              <c:x val="-0.00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90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375"/>
          <c:w val="0.151"/>
          <c:h val="0.15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図49-6　反射率計算結果</a:t>
            </a:r>
          </a:p>
        </c:rich>
      </c:tx>
      <c:layout>
        <c:manualLayout>
          <c:xMode val="factor"/>
          <c:yMode val="factor"/>
          <c:x val="0.014"/>
          <c:y val="0.9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2475"/>
          <c:w val="0.925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'水の周波数特性'!$O$4</c:f>
              <c:strCache>
                <c:ptCount val="1"/>
                <c:pt idx="0">
                  <c:v>反射率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'水の周波数特性'!$A$5:$A$44</c:f>
              <c:numCache/>
            </c:numRef>
          </c:xVal>
          <c:yVal>
            <c:numRef>
              <c:f>'水の周波数特性'!$O$5:$O$44</c:f>
              <c:numCache/>
            </c:numRef>
          </c:yVal>
          <c:smooth val="1"/>
        </c:ser>
        <c:axId val="37804369"/>
        <c:axId val="4695002"/>
      </c:scatterChart>
      <c:valAx>
        <c:axId val="37804369"/>
        <c:scaling>
          <c:orientation val="minMax"/>
          <c:max val="8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周波数（ｆ）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002"/>
        <c:crosses val="autoZero"/>
        <c:crossBetween val="midCat"/>
        <c:dispUnits/>
      </c:valAx>
      <c:valAx>
        <c:axId val="46950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</a:t>
                </a:r>
              </a:p>
            </c:rich>
          </c:tx>
          <c:layout>
            <c:manualLayout>
              <c:xMode val="factor"/>
              <c:yMode val="factor"/>
              <c:x val="-0.00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04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31</xdr:row>
      <xdr:rowOff>161925</xdr:rowOff>
    </xdr:from>
    <xdr:to>
      <xdr:col>29</xdr:col>
      <xdr:colOff>409575</xdr:colOff>
      <xdr:row>65</xdr:row>
      <xdr:rowOff>133350</xdr:rowOff>
    </xdr:to>
    <xdr:graphicFrame>
      <xdr:nvGraphicFramePr>
        <xdr:cNvPr id="1" name="Chart 3"/>
        <xdr:cNvGraphicFramePr/>
      </xdr:nvGraphicFramePr>
      <xdr:xfrm>
        <a:off x="7581900" y="5629275"/>
        <a:ext cx="82200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98</xdr:row>
      <xdr:rowOff>85725</xdr:rowOff>
    </xdr:from>
    <xdr:to>
      <xdr:col>18</xdr:col>
      <xdr:colOff>390525</xdr:colOff>
      <xdr:row>131</xdr:row>
      <xdr:rowOff>76200</xdr:rowOff>
    </xdr:to>
    <xdr:graphicFrame>
      <xdr:nvGraphicFramePr>
        <xdr:cNvPr id="2" name="Chart 4"/>
        <xdr:cNvGraphicFramePr/>
      </xdr:nvGraphicFramePr>
      <xdr:xfrm>
        <a:off x="19050" y="17040225"/>
        <a:ext cx="82200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371475</xdr:colOff>
      <xdr:row>1</xdr:row>
      <xdr:rowOff>38100</xdr:rowOff>
    </xdr:from>
    <xdr:to>
      <xdr:col>29</xdr:col>
      <xdr:colOff>361950</xdr:colOff>
      <xdr:row>31</xdr:row>
      <xdr:rowOff>95250</xdr:rowOff>
    </xdr:to>
    <xdr:graphicFrame>
      <xdr:nvGraphicFramePr>
        <xdr:cNvPr id="3" name="Chart 5"/>
        <xdr:cNvGraphicFramePr/>
      </xdr:nvGraphicFramePr>
      <xdr:xfrm>
        <a:off x="7534275" y="209550"/>
        <a:ext cx="822007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66</xdr:row>
      <xdr:rowOff>95250</xdr:rowOff>
    </xdr:from>
    <xdr:to>
      <xdr:col>18</xdr:col>
      <xdr:colOff>381000</xdr:colOff>
      <xdr:row>97</xdr:row>
      <xdr:rowOff>133350</xdr:rowOff>
    </xdr:to>
    <xdr:graphicFrame>
      <xdr:nvGraphicFramePr>
        <xdr:cNvPr id="4" name="Chart 6"/>
        <xdr:cNvGraphicFramePr/>
      </xdr:nvGraphicFramePr>
      <xdr:xfrm>
        <a:off x="9525" y="11563350"/>
        <a:ext cx="8220075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I2" sqref="I2"/>
    </sheetView>
  </sheetViews>
  <sheetFormatPr defaultColWidth="9.00390625" defaultRowHeight="13.5"/>
  <cols>
    <col min="1" max="1" width="7.00390625" style="0" customWidth="1"/>
    <col min="2" max="5" width="2.50390625" style="0" customWidth="1"/>
    <col min="7" max="7" width="9.375" style="0" customWidth="1"/>
    <col min="8" max="8" width="5.125" style="0" customWidth="1"/>
    <col min="9" max="10" width="8.625" style="0" customWidth="1"/>
    <col min="11" max="14" width="3.125" style="0" customWidth="1"/>
    <col min="16" max="16" width="5.50390625" style="0" customWidth="1"/>
    <col min="17" max="17" width="9.25390625" style="0" customWidth="1"/>
  </cols>
  <sheetData>
    <row r="1" ht="13.5">
      <c r="A1" t="s">
        <v>18</v>
      </c>
    </row>
    <row r="3" spans="1:17" s="1" customFormat="1" ht="25.5" customHeight="1">
      <c r="A3" s="10" t="s">
        <v>13</v>
      </c>
      <c r="B3" s="7" t="s">
        <v>14</v>
      </c>
      <c r="C3" s="7"/>
      <c r="D3" s="7"/>
      <c r="E3" s="7"/>
      <c r="F3" s="11" t="s">
        <v>15</v>
      </c>
      <c r="G3" s="11"/>
      <c r="H3" s="6" t="s">
        <v>14</v>
      </c>
      <c r="I3" s="11" t="s">
        <v>16</v>
      </c>
      <c r="J3" s="11"/>
      <c r="K3" s="7" t="s">
        <v>14</v>
      </c>
      <c r="L3" s="7"/>
      <c r="M3" s="7"/>
      <c r="N3" s="7"/>
      <c r="O3" s="12" t="s">
        <v>8</v>
      </c>
      <c r="P3" s="6" t="s">
        <v>14</v>
      </c>
      <c r="Q3" s="13" t="s">
        <v>12</v>
      </c>
    </row>
    <row r="4" spans="1:17" ht="13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10</v>
      </c>
      <c r="I4" s="2" t="s">
        <v>4</v>
      </c>
      <c r="J4" s="2" t="s">
        <v>5</v>
      </c>
      <c r="K4" s="2" t="s">
        <v>11</v>
      </c>
      <c r="L4" s="2" t="s">
        <v>9</v>
      </c>
      <c r="M4" s="2" t="s">
        <v>6</v>
      </c>
      <c r="N4" s="2" t="s">
        <v>7</v>
      </c>
      <c r="O4" s="2" t="s">
        <v>8</v>
      </c>
      <c r="P4" s="2" t="s">
        <v>17</v>
      </c>
      <c r="Q4" s="8" t="s">
        <v>12</v>
      </c>
    </row>
    <row r="5" spans="1:17" ht="13.5">
      <c r="A5" s="9">
        <v>1000000000</v>
      </c>
      <c r="B5" s="2">
        <f aca="true" t="shared" si="0" ref="B5:B44">A5/22000000000</f>
        <v>0.045454545454545456</v>
      </c>
      <c r="C5" s="2" t="str">
        <f>COMPLEX(1,B5)</f>
        <v>1+4.54545454545455E-002i</v>
      </c>
      <c r="D5" s="2" t="str">
        <f>IMDIV("71.57",C5)</f>
        <v>71.4224329896907-3.24647422680413i</v>
      </c>
      <c r="E5" s="2" t="str">
        <f>IMSUM("4.9",D5)</f>
        <v>76.3224329896907-3.24647422680413i</v>
      </c>
      <c r="F5" s="5">
        <f>IMREAL(E5)</f>
        <v>76.3224329896907</v>
      </c>
      <c r="G5" s="5">
        <f>-IMAGINARY(E5)</f>
        <v>3.24647422680413</v>
      </c>
      <c r="H5" s="2" t="str">
        <f>IMSQRT(E5)</f>
        <v>8.73824585609556-0.185762353238178i</v>
      </c>
      <c r="I5" s="4">
        <f>IMREAL(H5)</f>
        <v>8.73824585609556</v>
      </c>
      <c r="J5" s="4">
        <f>-IMAGINARY(H5)</f>
        <v>0.185762353238178</v>
      </c>
      <c r="K5" s="2" t="str">
        <f>IMSUB("1",H5)</f>
        <v>-7.73824585609556+0.185762353238178i</v>
      </c>
      <c r="L5" s="2" t="str">
        <f>IMSUM("1",H5)</f>
        <v>9.73824585609556-0.185762353238178i</v>
      </c>
      <c r="M5" s="2" t="str">
        <f>IMDIV(K5,L5)</f>
        <v>-0.794698907649596+3.91623035615886E-003i</v>
      </c>
      <c r="N5" s="2">
        <f>IMABS(M5)</f>
        <v>0.7947085570696113</v>
      </c>
      <c r="O5" s="3">
        <f aca="true" t="shared" si="1" ref="O5:O44">N5^2</f>
        <v>0.6315616906796636</v>
      </c>
      <c r="P5" s="2">
        <f>EXP(-2*PI()*J5*10/122)</f>
        <v>0.9087634647316714</v>
      </c>
      <c r="Q5" s="3">
        <f>P5^2</f>
        <v>0.8258510348311117</v>
      </c>
    </row>
    <row r="6" spans="1:17" ht="13.5">
      <c r="A6" s="9">
        <v>3000000000</v>
      </c>
      <c r="B6" s="2">
        <f t="shared" si="0"/>
        <v>0.13636363636363635</v>
      </c>
      <c r="C6" s="2" t="str">
        <f>COMPLEX(1,B6)</f>
        <v>1+0.136363636363636i</v>
      </c>
      <c r="D6" s="2" t="str">
        <f>IMDIV("71.57",C6)</f>
        <v>70.2634482758621-9.5813793103448i</v>
      </c>
      <c r="E6" s="2" t="str">
        <f>IMSUM("4.9",D6)</f>
        <v>75.1634482758621-9.5813793103448i</v>
      </c>
      <c r="F6" s="5">
        <f>IMREAL(E6)</f>
        <v>75.1634482758621</v>
      </c>
      <c r="G6" s="5">
        <f>-IMAGINARY(E6)</f>
        <v>9.5813793103448</v>
      </c>
      <c r="H6" s="2" t="str">
        <f>IMSQRT(E6)</f>
        <v>8.68720679020433-0.551464903606804i</v>
      </c>
      <c r="I6" s="4">
        <f>IMREAL(H6)</f>
        <v>8.68720679020433</v>
      </c>
      <c r="J6" s="4">
        <f>-IMAGINARY(H6)</f>
        <v>0.551464903606804</v>
      </c>
      <c r="K6" s="2" t="str">
        <f>IMSUB("1",H6)</f>
        <v>-7.68720679020433+0.551464903606804i</v>
      </c>
      <c r="L6" s="2" t="str">
        <f>IMSUM("1",H6)</f>
        <v>9.68720679020433-0.551464903606804i</v>
      </c>
      <c r="M6" s="2" t="str">
        <f>IMDIV(K6,L6)</f>
        <v>-0.794209044694777+1.1715088960969E-002i</v>
      </c>
      <c r="N6" s="2">
        <f>IMABS(M6)</f>
        <v>0.7942954425050881</v>
      </c>
      <c r="O6" s="3">
        <f t="shared" si="1"/>
        <v>0.6309052499843537</v>
      </c>
      <c r="P6" s="2">
        <f aca="true" t="shared" si="2" ref="P6:P44">EXP(-2*PI()*J6*10/122)</f>
        <v>0.7527570081351294</v>
      </c>
      <c r="Q6" s="3">
        <f aca="true" t="shared" si="3" ref="Q6:Q44">P6^2</f>
        <v>0.5666431132965513</v>
      </c>
    </row>
    <row r="7" spans="1:17" ht="13.5">
      <c r="A7" s="9">
        <v>5000000000</v>
      </c>
      <c r="B7" s="2">
        <f t="shared" si="0"/>
        <v>0.22727272727272727</v>
      </c>
      <c r="C7" s="2" t="str">
        <f>COMPLEX(1,B7)</f>
        <v>1+0.227272727272727i</v>
      </c>
      <c r="D7" s="2" t="str">
        <f>IMDIV("71.57",C7)</f>
        <v>68.0547740667976-15.4669941060904i</v>
      </c>
      <c r="E7" s="2" t="str">
        <f>IMSUM("4.9",D7)</f>
        <v>72.9547740667976-15.4669941060904i</v>
      </c>
      <c r="F7" s="5">
        <f>IMREAL(E7)</f>
        <v>72.9547740667976</v>
      </c>
      <c r="G7" s="5">
        <f>-IMAGINARY(E7)</f>
        <v>15.4669941060904</v>
      </c>
      <c r="H7" s="2" t="str">
        <f>IMSQRT(E7)</f>
        <v>8.58868704906456-0.900428320285287i</v>
      </c>
      <c r="I7" s="4">
        <f>IMREAL(H7)</f>
        <v>8.58868704906456</v>
      </c>
      <c r="J7" s="4">
        <f>-IMAGINARY(H7)</f>
        <v>0.900428320285287</v>
      </c>
      <c r="K7" s="2" t="str">
        <f>IMSUB("1",H7)</f>
        <v>-7.58868704906456+0.900428320285287i</v>
      </c>
      <c r="L7" s="2" t="str">
        <f>IMSUM("1",H7)</f>
        <v>9.58868704906456-0.900428320285287i</v>
      </c>
      <c r="M7" s="2" t="str">
        <f>IMDIV(K7,L7)</f>
        <v>-0.793244085514233+1.94154715694501E-002i</v>
      </c>
      <c r="N7" s="2">
        <f>IMABS(M7)</f>
        <v>0.793481656838755</v>
      </c>
      <c r="O7" s="3">
        <f t="shared" si="1"/>
        <v>0.6296131397395758</v>
      </c>
      <c r="P7" s="2">
        <f t="shared" si="2"/>
        <v>0.6289306632563959</v>
      </c>
      <c r="Q7" s="3">
        <f t="shared" si="3"/>
        <v>0.39555377918413004</v>
      </c>
    </row>
    <row r="8" spans="1:17" ht="13.5">
      <c r="A8" s="9">
        <v>7000000000</v>
      </c>
      <c r="B8" s="2">
        <f t="shared" si="0"/>
        <v>0.3181818181818182</v>
      </c>
      <c r="C8" s="2" t="str">
        <f>COMPLEX(1,B8)</f>
        <v>1+0.318181818181818i</v>
      </c>
      <c r="D8" s="2" t="str">
        <f>IMDIV("71.57",C8)</f>
        <v>64.9903939962477-20.6787617260788i</v>
      </c>
      <c r="E8" s="2" t="str">
        <f>IMSUM("4.9",D8)</f>
        <v>69.8903939962477-20.6787617260788i</v>
      </c>
      <c r="F8" s="5">
        <f>IMREAL(E8)</f>
        <v>69.8903939962477</v>
      </c>
      <c r="G8" s="5">
        <f>-IMAGINARY(E8)</f>
        <v>20.6787617260788</v>
      </c>
      <c r="H8" s="2" t="str">
        <f>IMSQRT(E8)</f>
        <v>8.44913522866379-1.22372060373267i</v>
      </c>
      <c r="I8" s="4">
        <f>IMREAL(H8)</f>
        <v>8.44913522866379</v>
      </c>
      <c r="J8" s="4">
        <f>-IMAGINARY(H8)</f>
        <v>1.22372060373267</v>
      </c>
      <c r="K8" s="2" t="str">
        <f>IMSUB("1",H8)</f>
        <v>-7.44913522866379+1.22372060373267i</v>
      </c>
      <c r="L8" s="2" t="str">
        <f>IMSUM("1",H8)</f>
        <v>9.44913522866379-1.22372060373267i</v>
      </c>
      <c r="M8" s="2" t="str">
        <f>IMDIV(K8,L8)</f>
        <v>-0.791831781042632+2.69590531213605E-002i</v>
      </c>
      <c r="N8" s="2">
        <f>IMABS(M8)</f>
        <v>0.7922905780168958</v>
      </c>
      <c r="O8" s="3">
        <f t="shared" si="1"/>
        <v>0.627724360014347</v>
      </c>
      <c r="P8" s="2">
        <f t="shared" si="2"/>
        <v>0.5324668173622111</v>
      </c>
      <c r="Q8" s="3">
        <f t="shared" si="3"/>
        <v>0.2835209115918423</v>
      </c>
    </row>
    <row r="9" spans="1:17" ht="13.5">
      <c r="A9" s="9">
        <v>9000000000</v>
      </c>
      <c r="B9" s="2">
        <f t="shared" si="0"/>
        <v>0.4090909090909091</v>
      </c>
      <c r="C9" s="2" t="str">
        <f>COMPLEX(1,B9)</f>
        <v>1+0.409090909090909i</v>
      </c>
      <c r="D9" s="2" t="str">
        <f>IMDIV("71.57",C9)</f>
        <v>61.3095221238938-25.0811681415929i</v>
      </c>
      <c r="E9" s="2" t="str">
        <f>IMSUM("4.9",D9)</f>
        <v>66.2095221238938-25.0811681415929i</v>
      </c>
      <c r="F9" s="5">
        <f>IMREAL(E9)</f>
        <v>66.2095221238938</v>
      </c>
      <c r="G9" s="5">
        <f>-IMAGINARY(E9)</f>
        <v>25.0811681415929</v>
      </c>
      <c r="H9" s="2" t="str">
        <f>IMSQRT(E9)</f>
        <v>8.27678713764865-1.51515121293298i</v>
      </c>
      <c r="I9" s="4">
        <f>IMREAL(H9)</f>
        <v>8.27678713764865</v>
      </c>
      <c r="J9" s="4">
        <f>-IMAGINARY(H9)</f>
        <v>1.51515121293298</v>
      </c>
      <c r="K9" s="2" t="str">
        <f>IMSUB("1",H9)</f>
        <v>-7.27678713764865+1.51515121293298i</v>
      </c>
      <c r="L9" s="2" t="str">
        <f>IMSUM("1",H9)</f>
        <v>9.27678713764865-1.51515121293298i</v>
      </c>
      <c r="M9" s="2" t="str">
        <f>IMDIV(K9,L9)</f>
        <v>-0.790009766475711+3.42971065636687E-002i</v>
      </c>
      <c r="N9" s="2">
        <f>IMABS(M9)</f>
        <v>0.7907538951188586</v>
      </c>
      <c r="O9" s="3">
        <f t="shared" si="1"/>
        <v>0.6252917226456469</v>
      </c>
      <c r="P9" s="2">
        <f t="shared" si="2"/>
        <v>0.4582566464139671</v>
      </c>
      <c r="Q9" s="3">
        <f t="shared" si="3"/>
        <v>0.20999915398257565</v>
      </c>
    </row>
    <row r="10" spans="1:17" ht="13.5">
      <c r="A10" s="9">
        <v>11000000000</v>
      </c>
      <c r="B10" s="2">
        <f t="shared" si="0"/>
        <v>0.5</v>
      </c>
      <c r="C10" s="2" t="str">
        <f>COMPLEX(1,B10)</f>
        <v>1+0.5i</v>
      </c>
      <c r="D10" s="2" t="str">
        <f>IMDIV("71.57",C10)</f>
        <v>57.256-28.628i</v>
      </c>
      <c r="E10" s="2" t="str">
        <f>IMSUM("4.9",D10)</f>
        <v>62.156-28.628i</v>
      </c>
      <c r="F10" s="5">
        <f>IMREAL(E10)</f>
        <v>62.156</v>
      </c>
      <c r="G10" s="5">
        <f>-IMAGINARY(E10)</f>
        <v>28.628</v>
      </c>
      <c r="H10" s="2" t="str">
        <f>IMSQRT(E10)</f>
        <v>8.08046849660388-1.7714319418504i</v>
      </c>
      <c r="I10" s="4">
        <f>IMREAL(H10)</f>
        <v>8.08046849660388</v>
      </c>
      <c r="J10" s="4">
        <f>-IMAGINARY(H10)</f>
        <v>1.7714319418504</v>
      </c>
      <c r="K10" s="2" t="str">
        <f>IMSUB("1",H10)</f>
        <v>-7.08046849660388+1.7714319418504i</v>
      </c>
      <c r="L10" s="2" t="str">
        <f>IMSUM("1",H10)</f>
        <v>9.08046849660388-1.7714319418504i</v>
      </c>
      <c r="M10" s="2" t="str">
        <f>IMDIV(K10,L10)</f>
        <v>-0.787821870768352+4.13920400278439E-002i</v>
      </c>
      <c r="N10" s="2">
        <f>IMABS(M10)</f>
        <v>0.7889084871128035</v>
      </c>
      <c r="O10" s="3">
        <f t="shared" si="1"/>
        <v>0.6223766010386124</v>
      </c>
      <c r="P10" s="2">
        <f t="shared" si="2"/>
        <v>0.40159371664430177</v>
      </c>
      <c r="Q10" s="3">
        <f t="shared" si="3"/>
        <v>0.16127751324818373</v>
      </c>
    </row>
    <row r="11" spans="1:17" ht="13.5">
      <c r="A11" s="9">
        <v>13000000000</v>
      </c>
      <c r="B11" s="2">
        <f t="shared" si="0"/>
        <v>0.5909090909090909</v>
      </c>
      <c r="C11" s="2" t="str">
        <f>COMPLEX(1,B11)</f>
        <v>1+0.590909090909091i</v>
      </c>
      <c r="D11" s="2" t="str">
        <f>IMDIV("71.57",C11)</f>
        <v>53.0472894333844-31.3461255742726i</v>
      </c>
      <c r="E11" s="2" t="str">
        <f>IMSUM("4.9",D11)</f>
        <v>57.9472894333844-31.3461255742726i</v>
      </c>
      <c r="F11" s="5">
        <f>IMREAL(E11)</f>
        <v>57.9472894333844</v>
      </c>
      <c r="G11" s="5">
        <f>-IMAGINARY(E11)</f>
        <v>31.3461255742726</v>
      </c>
      <c r="H11" s="2" t="str">
        <f>IMSQRT(E11)</f>
        <v>7.8685931793198-1.99185069426745i</v>
      </c>
      <c r="I11" s="4">
        <f>IMREAL(H11)</f>
        <v>7.8685931793198</v>
      </c>
      <c r="J11" s="4">
        <f>-IMAGINARY(H11)</f>
        <v>1.99185069426745</v>
      </c>
      <c r="K11" s="2" t="str">
        <f>IMSUB("1",H11)</f>
        <v>-6.8685931793198+1.99185069426745i</v>
      </c>
      <c r="L11" s="2" t="str">
        <f>IMSUM("1",H11)</f>
        <v>8.8685931793198-1.99185069426745i</v>
      </c>
      <c r="M11" s="2" t="str">
        <f>IMDIV(K11,L11)</f>
        <v>-0.785314546984582+4.82174974081605E-002i</v>
      </c>
      <c r="N11" s="2">
        <f>IMABS(M11)</f>
        <v>0.7867934066588924</v>
      </c>
      <c r="O11" s="3">
        <f t="shared" si="1"/>
        <v>0.6190438647619052</v>
      </c>
      <c r="P11" s="2">
        <f t="shared" si="2"/>
        <v>0.3584975826244706</v>
      </c>
      <c r="Q11" s="3">
        <f t="shared" si="3"/>
        <v>0.12852051674758913</v>
      </c>
    </row>
    <row r="12" spans="1:17" ht="13.5">
      <c r="A12" s="9">
        <v>15000000000</v>
      </c>
      <c r="B12" s="2">
        <f t="shared" si="0"/>
        <v>0.6818181818181818</v>
      </c>
      <c r="C12" s="2" t="str">
        <f>COMPLEX(1,B12)</f>
        <v>1+0.681818181818182i</v>
      </c>
      <c r="D12" s="2" t="str">
        <f>IMDIV("71.57",C12)</f>
        <v>48.8573765867419-33.3118476727786i</v>
      </c>
      <c r="E12" s="2" t="str">
        <f>IMSUM("4.9",D12)</f>
        <v>53.7573765867419-33.3118476727786i</v>
      </c>
      <c r="F12" s="5">
        <f>IMREAL(E12)</f>
        <v>53.7573765867419</v>
      </c>
      <c r="G12" s="5">
        <f>-IMAGINARY(E12)</f>
        <v>33.3118476727786</v>
      </c>
      <c r="H12" s="2" t="str">
        <f>IMSQRT(E12)</f>
        <v>7.64850480236041-2.17767057310981i</v>
      </c>
      <c r="I12" s="4">
        <f>IMREAL(H12)</f>
        <v>7.64850480236041</v>
      </c>
      <c r="J12" s="4">
        <f>-IMAGINARY(H12)</f>
        <v>2.17767057310981</v>
      </c>
      <c r="K12" s="2" t="str">
        <f>IMSUB("1",H12)</f>
        <v>-6.64850480236041+2.17767057310981i</v>
      </c>
      <c r="L12" s="2" t="str">
        <f>IMSUM("1",H12)</f>
        <v>8.64850480236041-2.17767057310981i</v>
      </c>
      <c r="M12" s="2" t="str">
        <f>IMDIV(K12,L12)</f>
        <v>-0.782533917514826+5.4757382842429E-002i</v>
      </c>
      <c r="N12" s="2">
        <f>IMABS(M12)</f>
        <v>0.7844473870418927</v>
      </c>
      <c r="O12" s="3">
        <f t="shared" si="1"/>
        <v>0.6153577030368529</v>
      </c>
      <c r="P12" s="2">
        <f t="shared" si="2"/>
        <v>0.3257798534044208</v>
      </c>
      <c r="Q12" s="3">
        <f t="shared" si="3"/>
        <v>0.1061325128842059</v>
      </c>
    </row>
    <row r="13" spans="1:17" ht="13.5">
      <c r="A13" s="9">
        <v>17000000000</v>
      </c>
      <c r="B13" s="2">
        <f t="shared" si="0"/>
        <v>0.7727272727272727</v>
      </c>
      <c r="C13" s="2" t="str">
        <f>COMPLEX(1,B13)</f>
        <v>1+0.772727272727273i</v>
      </c>
      <c r="D13" s="2" t="str">
        <f>IMDIV("71.57",C13)</f>
        <v>44.8122639068564-34.6276584734799i</v>
      </c>
      <c r="E13" s="2" t="str">
        <f>IMSUM("4.9",D13)</f>
        <v>49.7122639068564-34.6276584734799i</v>
      </c>
      <c r="F13" s="5">
        <f>IMREAL(E13)</f>
        <v>49.7122639068564</v>
      </c>
      <c r="G13" s="5">
        <f>-IMAGINARY(E13)</f>
        <v>34.6276584734799</v>
      </c>
      <c r="H13" s="2" t="str">
        <f>IMSQRT(E13)</f>
        <v>7.42616850649901-2.33146194051317i</v>
      </c>
      <c r="I13" s="4">
        <f>IMREAL(H13)</f>
        <v>7.42616850649901</v>
      </c>
      <c r="J13" s="4">
        <f>-IMAGINARY(H13)</f>
        <v>2.33146194051317</v>
      </c>
      <c r="K13" s="2" t="str">
        <f>IMSUB("1",H13)</f>
        <v>-6.42616850649901+2.33146194051317i</v>
      </c>
      <c r="L13" s="2" t="str">
        <f>IMSUM("1",H13)</f>
        <v>8.42616850649901-2.33146194051317i</v>
      </c>
      <c r="M13" s="2" t="str">
        <f>IMDIV(K13,L13)</f>
        <v>-0.779523649943955+6.10042652888394E-002i</v>
      </c>
      <c r="N13" s="2">
        <f>IMABS(M13)</f>
        <v>0.7819070540706081</v>
      </c>
      <c r="O13" s="3">
        <f t="shared" si="1"/>
        <v>0.6113786412053769</v>
      </c>
      <c r="P13" s="2">
        <f t="shared" si="2"/>
        <v>0.30097191862099437</v>
      </c>
      <c r="Q13" s="3">
        <f t="shared" si="3"/>
        <v>0.09058409579840246</v>
      </c>
    </row>
    <row r="14" spans="1:17" ht="13.5">
      <c r="A14" s="9">
        <v>19000000000</v>
      </c>
      <c r="B14" s="2">
        <f t="shared" si="0"/>
        <v>0.8636363636363636</v>
      </c>
      <c r="C14" s="2" t="str">
        <f>COMPLEX(1,B14)</f>
        <v>1+0.863636363636364i</v>
      </c>
      <c r="D14" s="2" t="str">
        <f>IMDIV("71.57",C14)</f>
        <v>40.9939408284024-35.4038579881657i</v>
      </c>
      <c r="E14" s="2" t="str">
        <f>IMSUM("4.9",D14)</f>
        <v>45.8939408284024-35.4038579881657i</v>
      </c>
      <c r="F14" s="5">
        <f>IMREAL(E14)</f>
        <v>45.8939408284024</v>
      </c>
      <c r="G14" s="5">
        <f>-IMAGINARY(E14)</f>
        <v>35.4038579881657</v>
      </c>
      <c r="H14" s="2" t="str">
        <f>IMSQRT(E14)</f>
        <v>7.20613445505454-2.45650828533547i</v>
      </c>
      <c r="I14" s="4">
        <f>IMREAL(H14)</f>
        <v>7.20613445505454</v>
      </c>
      <c r="J14" s="4">
        <f>-IMAGINARY(H14)</f>
        <v>2.45650828533547</v>
      </c>
      <c r="K14" s="2" t="str">
        <f>IMSUB("1",H14)</f>
        <v>-6.20613445505454+2.45650828533547i</v>
      </c>
      <c r="L14" s="2" t="str">
        <f>IMSUM("1",H14)</f>
        <v>8.20613445505454-2.45650828533547i</v>
      </c>
      <c r="M14" s="2" t="str">
        <f>IMDIV(K14,L14)</f>
        <v>-0.776323652621275+6.69575673636415E-002i</v>
      </c>
      <c r="N14" s="2">
        <f>IMABS(M14)</f>
        <v>0.7792058325285397</v>
      </c>
      <c r="O14" s="3">
        <f t="shared" si="1"/>
        <v>0.6071617294464946</v>
      </c>
      <c r="P14" s="2">
        <f t="shared" si="2"/>
        <v>0.28220004527434484</v>
      </c>
      <c r="Q14" s="3">
        <f t="shared" si="3"/>
        <v>0.07963686555284227</v>
      </c>
    </row>
    <row r="15" spans="1:17" ht="13.5">
      <c r="A15" s="9">
        <v>21000000000</v>
      </c>
      <c r="B15" s="2">
        <f t="shared" si="0"/>
        <v>0.9545454545454546</v>
      </c>
      <c r="C15" s="2" t="str">
        <f>COMPLEX(1,B15)</f>
        <v>1+0.954545454545455i</v>
      </c>
      <c r="D15" s="2" t="str">
        <f>IMDIV("71.57",C15)</f>
        <v>37.4485189189189-35.7463135135135i</v>
      </c>
      <c r="E15" s="2" t="str">
        <f>IMSUM("4.9",D15)</f>
        <v>42.3485189189189-35.7463135135135i</v>
      </c>
      <c r="F15" s="5">
        <f>IMREAL(E15)</f>
        <v>42.3485189189189</v>
      </c>
      <c r="G15" s="5">
        <f>-IMAGINARY(E15)</f>
        <v>35.7463135135135</v>
      </c>
      <c r="H15" s="2" t="str">
        <f>IMSQRT(E15)</f>
        <v>6.99166972844435-2.55635026409257i</v>
      </c>
      <c r="I15" s="4">
        <f>IMREAL(H15)</f>
        <v>6.99166972844435</v>
      </c>
      <c r="J15" s="4">
        <f>-IMAGINARY(H15)</f>
        <v>2.55635026409257</v>
      </c>
      <c r="K15" s="2" t="str">
        <f>IMSUB("1",H15)</f>
        <v>-5.99166972844435+2.55635026409257i</v>
      </c>
      <c r="L15" s="2" t="str">
        <f>IMSUM("1",H15)</f>
        <v>7.99166972844435-2.55635026409257i</v>
      </c>
      <c r="M15" s="2" t="str">
        <f>IMDIV(K15,L15)</f>
        <v>-0.772969448240531+7.2621821304967E-002i</v>
      </c>
      <c r="N15" s="2">
        <f>IMABS(M15)</f>
        <v>0.7763734261571049</v>
      </c>
      <c r="O15" s="3">
        <f t="shared" si="1"/>
        <v>0.6027556968429216</v>
      </c>
      <c r="P15" s="2">
        <f t="shared" si="2"/>
        <v>0.2680560403088149</v>
      </c>
      <c r="Q15" s="3">
        <f t="shared" si="3"/>
        <v>0.071854040746041</v>
      </c>
    </row>
    <row r="16" spans="1:17" ht="13.5">
      <c r="A16" s="9">
        <v>23000000000</v>
      </c>
      <c r="B16" s="2">
        <f t="shared" si="0"/>
        <v>1.0454545454545454</v>
      </c>
      <c r="C16" s="2" t="str">
        <f>COMPLEX(1,B16)</f>
        <v>1+1.04545454545455i</v>
      </c>
      <c r="D16" s="2" t="str">
        <f>IMDIV("71.57",C16)</f>
        <v>34.1953405725566-35.7496742349457i</v>
      </c>
      <c r="E16" s="2" t="str">
        <f>IMSUM("4.9",D16)</f>
        <v>39.0953405725566-35.7496742349457i</v>
      </c>
      <c r="F16" s="5">
        <f>IMREAL(E16)</f>
        <v>39.0953405725566</v>
      </c>
      <c r="G16" s="5">
        <f>-IMAGINARY(E16)</f>
        <v>35.7496742349457</v>
      </c>
      <c r="H16" s="2" t="str">
        <f>IMSQRT(E16)</f>
        <v>6.78496895886427-2.63447588719181i</v>
      </c>
      <c r="I16" s="4">
        <f>IMREAL(H16)</f>
        <v>6.78496895886427</v>
      </c>
      <c r="J16" s="4">
        <f>-IMAGINARY(H16)</f>
        <v>2.63447588719181</v>
      </c>
      <c r="K16" s="2" t="str">
        <f>IMSUB("1",H16)</f>
        <v>-5.78496895886427+2.63447588719181i</v>
      </c>
      <c r="L16" s="2" t="str">
        <f>IMSUM("1",H16)</f>
        <v>7.78496895886427-2.63447588719181i</v>
      </c>
      <c r="M16" s="2" t="str">
        <f>IMDIV(K16,L16)</f>
        <v>-0.769492039664867+7.80051489630174E-002i</v>
      </c>
      <c r="N16" s="2">
        <f>IMABS(M16)</f>
        <v>0.7734357131477314</v>
      </c>
      <c r="O16" s="3">
        <f t="shared" si="1"/>
        <v>0.5982028023723399</v>
      </c>
      <c r="P16" s="2">
        <f t="shared" si="2"/>
        <v>0.25748466932415554</v>
      </c>
      <c r="Q16" s="3">
        <f t="shared" si="3"/>
        <v>0.06629835493696973</v>
      </c>
    </row>
    <row r="17" spans="1:17" ht="13.5">
      <c r="A17" s="9">
        <v>25000000000</v>
      </c>
      <c r="B17" s="2">
        <f t="shared" si="0"/>
        <v>1.1363636363636365</v>
      </c>
      <c r="C17" s="2" t="str">
        <f>COMPLEX(1,B17)</f>
        <v>1+1.13636363636364i</v>
      </c>
      <c r="D17" s="2" t="str">
        <f>IMDIV("71.57",C17)</f>
        <v>31.2352389540125-35.4945897204689i</v>
      </c>
      <c r="E17" s="2" t="str">
        <f>IMSUM("4.9",D17)</f>
        <v>36.1352389540125-35.4945897204689i</v>
      </c>
      <c r="F17" s="5">
        <f>IMREAL(E17)</f>
        <v>36.1352389540125</v>
      </c>
      <c r="G17" s="5">
        <f>-IMAGINARY(E17)</f>
        <v>35.4945897204689</v>
      </c>
      <c r="H17" s="2" t="str">
        <f>IMSQRT(E17)</f>
        <v>6.58738196586763-2.69413477952116i</v>
      </c>
      <c r="I17" s="4">
        <f>IMREAL(H17)</f>
        <v>6.58738196586763</v>
      </c>
      <c r="J17" s="4">
        <f>-IMAGINARY(H17)</f>
        <v>2.69413477952116</v>
      </c>
      <c r="K17" s="2" t="str">
        <f>IMSUB("1",H17)</f>
        <v>-5.58738196586763+2.69413477952116i</v>
      </c>
      <c r="L17" s="2" t="str">
        <f>IMSUM("1",H17)</f>
        <v>7.58738196586763-2.69413477952116i</v>
      </c>
      <c r="M17" s="2" t="str">
        <f>IMDIV(K17,L17)</f>
        <v>-0.765918093318831+8.31180252797843E-002i</v>
      </c>
      <c r="N17" s="2">
        <f>IMABS(M17)</f>
        <v>0.7704149088637657</v>
      </c>
      <c r="O17" s="3">
        <f t="shared" si="1"/>
        <v>0.5935391317995644</v>
      </c>
      <c r="P17" s="2">
        <f t="shared" si="2"/>
        <v>0.24969369483628717</v>
      </c>
      <c r="Q17" s="3">
        <f t="shared" si="3"/>
        <v>0.062346941240996906</v>
      </c>
    </row>
    <row r="18" spans="1:17" ht="13.5">
      <c r="A18" s="9">
        <v>27000000000</v>
      </c>
      <c r="B18" s="2">
        <f t="shared" si="0"/>
        <v>1.2272727272727273</v>
      </c>
      <c r="C18" s="2" t="str">
        <f>COMPLEX(1,B18)</f>
        <v>1+1.22727272727273i</v>
      </c>
      <c r="D18" s="2" t="str">
        <f>IMDIV("71.57",C18)</f>
        <v>28.5571970321516-35.0474690849134i</v>
      </c>
      <c r="E18" s="2" t="str">
        <f>IMSUM("4.9",D18)</f>
        <v>33.4571970321516-35.0474690849134i</v>
      </c>
      <c r="F18" s="5">
        <f>IMREAL(E18)</f>
        <v>33.4571970321516</v>
      </c>
      <c r="G18" s="5">
        <f>-IMAGINARY(E18)</f>
        <v>35.0474690849134</v>
      </c>
      <c r="H18" s="2" t="str">
        <f>IMSQRT(E18)</f>
        <v>6.39962347516536-2.73824461868109i</v>
      </c>
      <c r="I18" s="4">
        <f>IMREAL(H18)</f>
        <v>6.39962347516536</v>
      </c>
      <c r="J18" s="4">
        <f>-IMAGINARY(H18)</f>
        <v>2.73824461868109</v>
      </c>
      <c r="K18" s="2" t="str">
        <f>IMSUB("1",H18)</f>
        <v>-5.39962347516536+2.73824461868109i</v>
      </c>
      <c r="L18" s="2" t="str">
        <f>IMSUM("1",H18)</f>
        <v>7.39962347516536-2.73824461868109i</v>
      </c>
      <c r="M18" s="2" t="str">
        <f>IMDIV(K18,L18)</f>
        <v>-0.76227030129197+8.79723232368109E-002i</v>
      </c>
      <c r="N18" s="2">
        <f>IMABS(M18)</f>
        <v>0.7673298781407074</v>
      </c>
      <c r="O18" s="3">
        <f t="shared" si="1"/>
        <v>0.5887951418874329</v>
      </c>
      <c r="P18" s="2">
        <f t="shared" si="2"/>
        <v>0.24408528889155304</v>
      </c>
      <c r="Q18" s="3">
        <f t="shared" si="3"/>
        <v>0.0595776282532729</v>
      </c>
    </row>
    <row r="19" spans="1:17" ht="13.5">
      <c r="A19" s="9">
        <v>29000000000</v>
      </c>
      <c r="B19" s="2">
        <f t="shared" si="0"/>
        <v>1.3181818181818181</v>
      </c>
      <c r="C19" s="2" t="str">
        <f>COMPLEX(1,B19)</f>
        <v>1+1.31818181818182i</v>
      </c>
      <c r="D19" s="2" t="str">
        <f>IMDIV("71.57",C19)</f>
        <v>26.1433056603773-34.4616301886792i</v>
      </c>
      <c r="E19" s="2" t="str">
        <f>IMSUM("4.9",D19)</f>
        <v>31.0433056603773-34.4616301886792i</v>
      </c>
      <c r="F19" s="5">
        <f>IMREAL(E19)</f>
        <v>31.0433056603773</v>
      </c>
      <c r="G19" s="5">
        <f>-IMAGINARY(E19)</f>
        <v>34.4616301886792</v>
      </c>
      <c r="H19" s="2" t="str">
        <f>IMSQRT(E19)</f>
        <v>6.22194965043833-2.76935945521927i</v>
      </c>
      <c r="I19" s="4">
        <f>IMREAL(H19)</f>
        <v>6.22194965043833</v>
      </c>
      <c r="J19" s="4">
        <f>-IMAGINARY(H19)</f>
        <v>2.76935945521927</v>
      </c>
      <c r="K19" s="2" t="str">
        <f>IMSUB("1",H19)</f>
        <v>-5.22194965043833+2.76935945521927i</v>
      </c>
      <c r="L19" s="2" t="str">
        <f>IMSUM("1",H19)</f>
        <v>7.22194965043833-2.76935945521927i</v>
      </c>
      <c r="M19" s="2" t="str">
        <f>IMDIV(K19,L19)</f>
        <v>-0.758567823673779+9.25806067150586E-002i</v>
      </c>
      <c r="N19" s="2">
        <f>IMABS(M19)</f>
        <v>0.7641965138973755</v>
      </c>
      <c r="O19" s="3">
        <f t="shared" si="1"/>
        <v>0.5839963118529017</v>
      </c>
      <c r="P19" s="2">
        <f t="shared" si="2"/>
        <v>0.24020508887931943</v>
      </c>
      <c r="Q19" s="3">
        <f t="shared" si="3"/>
        <v>0.05769848472352175</v>
      </c>
    </row>
    <row r="20" spans="1:17" ht="13.5">
      <c r="A20" s="9">
        <v>31000000000</v>
      </c>
      <c r="B20" s="2">
        <f t="shared" si="0"/>
        <v>1.4090909090909092</v>
      </c>
      <c r="C20" s="2" t="str">
        <f>COMPLEX(1,B20)</f>
        <v>1+1.40909090909091i</v>
      </c>
      <c r="D20" s="2" t="str">
        <f>IMDIV("71.57",C20)</f>
        <v>23.9722352941176-33.7790588235294i</v>
      </c>
      <c r="E20" s="2" t="str">
        <f>IMSUM("4.9",D20)</f>
        <v>28.8722352941176-33.7790588235294i</v>
      </c>
      <c r="F20" s="5">
        <f>IMREAL(E20)</f>
        <v>28.8722352941176</v>
      </c>
      <c r="G20" s="5">
        <f>-IMAGINARY(E20)</f>
        <v>33.7790588235294</v>
      </c>
      <c r="H20" s="2" t="str">
        <f>IMSQRT(E20)</f>
        <v>6.05429819232464-2.78967584272219i</v>
      </c>
      <c r="I20" s="4">
        <f>IMREAL(H20)</f>
        <v>6.05429819232464</v>
      </c>
      <c r="J20" s="4">
        <f>-IMAGINARY(H20)</f>
        <v>2.78967584272219</v>
      </c>
      <c r="K20" s="2" t="str">
        <f>IMSUB("1",H20)</f>
        <v>-5.05429819232464+2.78967584272219i</v>
      </c>
      <c r="L20" s="2" t="str">
        <f>IMSUM("1",H20)</f>
        <v>7.05429819232464-2.78967584272219i</v>
      </c>
      <c r="M20" s="2" t="str">
        <f>IMDIV(K20,L20)</f>
        <v>-0.754826747572947+9.69556263331128E-002i</v>
      </c>
      <c r="N20" s="2">
        <f>IMABS(M20)</f>
        <v>0.7610281284743684</v>
      </c>
      <c r="O20" s="3">
        <f t="shared" si="1"/>
        <v>0.5791638123291998</v>
      </c>
      <c r="P20" s="2">
        <f t="shared" si="2"/>
        <v>0.23770486646105143</v>
      </c>
      <c r="Q20" s="3">
        <f t="shared" si="3"/>
        <v>0.0565036035392663</v>
      </c>
    </row>
    <row r="21" spans="1:17" ht="13.5">
      <c r="A21" s="9">
        <v>33000000000</v>
      </c>
      <c r="B21" s="2">
        <f t="shared" si="0"/>
        <v>1.5</v>
      </c>
      <c r="C21" s="2" t="str">
        <f>COMPLEX(1,B21)</f>
        <v>1+1.5i</v>
      </c>
      <c r="D21" s="2" t="str">
        <f>IMDIV("71.57",C21)</f>
        <v>22.0215384615385-33.0323076923077i</v>
      </c>
      <c r="E21" s="2" t="str">
        <f>IMSUM("4.9",D21)</f>
        <v>26.9215384615385-33.0323076923077i</v>
      </c>
      <c r="F21" s="5">
        <f>IMREAL(E21)</f>
        <v>26.9215384615385</v>
      </c>
      <c r="G21" s="5">
        <f>-IMAGINARY(E21)</f>
        <v>33.0323076923077</v>
      </c>
      <c r="H21" s="2" t="str">
        <f>IMSQRT(E21)</f>
        <v>5.89639495661974-2.80105962501911i</v>
      </c>
      <c r="I21" s="4">
        <f>IMREAL(H21)</f>
        <v>5.89639495661974</v>
      </c>
      <c r="J21" s="4">
        <f>-IMAGINARY(H21)</f>
        <v>2.80105962501911</v>
      </c>
      <c r="K21" s="2" t="str">
        <f>IMSUB("1",H21)</f>
        <v>-4.89639495661974+2.80105962501911i</v>
      </c>
      <c r="L21" s="2" t="str">
        <f>IMSUM("1",H21)</f>
        <v>6.89639495661974-2.80105962501911i</v>
      </c>
      <c r="M21" s="2" t="str">
        <f>IMDIV(K21,L21)</f>
        <v>-0.751060525601577+0.101109973427722i</v>
      </c>
      <c r="N21" s="2">
        <f>IMABS(M21)</f>
        <v>0.7578358264449312</v>
      </c>
      <c r="O21" s="3">
        <f t="shared" si="1"/>
        <v>0.5743151398434718</v>
      </c>
      <c r="P21" s="2">
        <f t="shared" si="2"/>
        <v>0.2363153227306211</v>
      </c>
      <c r="Q21" s="3">
        <f t="shared" si="3"/>
        <v>0.05584493175727761</v>
      </c>
    </row>
    <row r="22" spans="1:17" ht="13.5">
      <c r="A22" s="9">
        <v>35000000000</v>
      </c>
      <c r="B22" s="2">
        <f t="shared" si="0"/>
        <v>1.5909090909090908</v>
      </c>
      <c r="C22" s="2" t="str">
        <f>COMPLEX(1,B22)</f>
        <v>1+1.59090909090909i</v>
      </c>
      <c r="D22" s="2" t="str">
        <f>IMDIV("71.57",C22)</f>
        <v>20.2690930368637-32.2462843768286i</v>
      </c>
      <c r="E22" s="2" t="str">
        <f>IMSUM("4.9",D22)</f>
        <v>25.1690930368637-32.2462843768286i</v>
      </c>
      <c r="F22" s="5">
        <f>IMREAL(E22)</f>
        <v>25.1690930368637</v>
      </c>
      <c r="G22" s="5">
        <f>-IMAGINARY(E22)</f>
        <v>32.2462843768286</v>
      </c>
      <c r="H22" s="2" t="str">
        <f>IMSQRT(E22)</f>
        <v>5.74783252124046-2.80508211205408i</v>
      </c>
      <c r="I22" s="4">
        <f>IMREAL(H22)</f>
        <v>5.74783252124046</v>
      </c>
      <c r="J22" s="4">
        <f>-IMAGINARY(H22)</f>
        <v>2.80508211205408</v>
      </c>
      <c r="K22" s="2" t="str">
        <f>IMSUB("1",H22)</f>
        <v>-4.74783252124046+2.80508211205408i</v>
      </c>
      <c r="L22" s="2" t="str">
        <f>IMSUM("1",H22)</f>
        <v>6.74783252124046-2.80508211205408i</v>
      </c>
      <c r="M22" s="2" t="str">
        <f>IMDIV(K22,L22)</f>
        <v>-0.747280374687849+0.10505585283818i</v>
      </c>
      <c r="N22" s="2">
        <f>IMABS(M22)</f>
        <v>0.7546288429480875</v>
      </c>
      <c r="O22" s="3">
        <f t="shared" si="1"/>
        <v>0.5694646906091694</v>
      </c>
      <c r="P22" s="2">
        <f t="shared" si="2"/>
        <v>0.2358262687487443</v>
      </c>
      <c r="Q22" s="3">
        <f t="shared" si="3"/>
        <v>0.05561402903195497</v>
      </c>
    </row>
    <row r="23" spans="1:17" ht="13.5">
      <c r="A23" s="9">
        <v>37000000000</v>
      </c>
      <c r="B23" s="2">
        <f t="shared" si="0"/>
        <v>1.6818181818181819</v>
      </c>
      <c r="C23" s="2" t="str">
        <f>COMPLEX(1,B23)</f>
        <v>1+1.68181818181818i</v>
      </c>
      <c r="D23" s="2" t="str">
        <f>IMDIV("71.57",C23)</f>
        <v>18.6939449541285-31.4398165137615i</v>
      </c>
      <c r="E23" s="2" t="str">
        <f>IMSUM("4.9",D23)</f>
        <v>23.5939449541285-31.4398165137615i</v>
      </c>
      <c r="F23" s="5">
        <f>IMREAL(E23)</f>
        <v>23.5939449541285</v>
      </c>
      <c r="G23" s="5">
        <f>-IMAGINARY(E23)</f>
        <v>31.4398165137615</v>
      </c>
      <c r="H23" s="2" t="str">
        <f>IMSQRT(E23)</f>
        <v>5.60812654779144-2.80305876176626i</v>
      </c>
      <c r="I23" s="4">
        <f>IMREAL(H23)</f>
        <v>5.60812654779144</v>
      </c>
      <c r="J23" s="4">
        <f>-IMAGINARY(H23)</f>
        <v>2.80305876176626</v>
      </c>
      <c r="K23" s="2" t="str">
        <f>IMSUB("1",H23)</f>
        <v>-4.60812654779144+2.80305876176626i</v>
      </c>
      <c r="L23" s="2" t="str">
        <f>IMSUM("1",H23)</f>
        <v>6.60812654779144-2.80305876176626i</v>
      </c>
      <c r="M23" s="2" t="str">
        <f>IMDIV(K23,L23)</f>
        <v>-0.743495627604354+0.108804942410686i</v>
      </c>
      <c r="N23" s="2">
        <f>IMABS(M23)</f>
        <v>0.7514148413225445</v>
      </c>
      <c r="O23" s="3">
        <f t="shared" si="1"/>
        <v>0.5646242637597848</v>
      </c>
      <c r="P23" s="2">
        <f t="shared" si="2"/>
        <v>0.23607214104209037</v>
      </c>
      <c r="Q23" s="3">
        <f t="shared" si="3"/>
        <v>0.05573005577619661</v>
      </c>
    </row>
    <row r="24" spans="1:17" ht="13.5">
      <c r="A24" s="9">
        <v>39000000000</v>
      </c>
      <c r="B24" s="2">
        <f t="shared" si="0"/>
        <v>1.7727272727272727</v>
      </c>
      <c r="C24" s="2" t="str">
        <f>COMPLEX(1,B24)</f>
        <v>1+1.77272727272727i</v>
      </c>
      <c r="D24" s="2" t="str">
        <f>IMDIV("71.57",C24)</f>
        <v>17.2767481296759-30.6269625935162i</v>
      </c>
      <c r="E24" s="2" t="str">
        <f>IMSUM("4.9",D24)</f>
        <v>22.1767481296759-30.6269625935162i</v>
      </c>
      <c r="F24" s="5">
        <f>IMREAL(E24)</f>
        <v>22.1767481296759</v>
      </c>
      <c r="G24" s="5">
        <f>-IMAGINARY(E24)</f>
        <v>30.6269625935162</v>
      </c>
      <c r="H24" s="2" t="str">
        <f>IMSQRT(E24)</f>
        <v>5.47675522484326-2.79608649064581i</v>
      </c>
      <c r="I24" s="4">
        <f>IMREAL(H24)</f>
        <v>5.47675522484326</v>
      </c>
      <c r="J24" s="4">
        <f>-IMAGINARY(H24)</f>
        <v>2.79608649064581</v>
      </c>
      <c r="K24" s="2" t="str">
        <f>IMSUB("1",H24)</f>
        <v>-4.47675522484326+2.79608649064581i</v>
      </c>
      <c r="L24" s="2" t="str">
        <f>IMSUM("1",H24)</f>
        <v>6.47675522484326-2.79608649064581i</v>
      </c>
      <c r="M24" s="2" t="str">
        <f>IMDIV(K24,L24)</f>
        <v>-0.739714036425301+0.112368314254698i</v>
      </c>
      <c r="N24" s="2">
        <f>IMABS(M24)</f>
        <v>0.7482001695622997</v>
      </c>
      <c r="O24" s="3">
        <f t="shared" si="1"/>
        <v>0.559803493733054</v>
      </c>
      <c r="P24" s="2">
        <f t="shared" si="2"/>
        <v>0.23692135869671363</v>
      </c>
      <c r="Q24" s="3">
        <f t="shared" si="3"/>
        <v>0.056131730206696845</v>
      </c>
    </row>
    <row r="25" spans="1:17" ht="13.5">
      <c r="A25" s="9">
        <v>41000000000</v>
      </c>
      <c r="B25" s="2">
        <f t="shared" si="0"/>
        <v>1.8636363636363635</v>
      </c>
      <c r="C25" s="2" t="str">
        <f>COMPLEX(1,B25)</f>
        <v>1+1.86363636363636i</v>
      </c>
      <c r="D25" s="2" t="str">
        <f>IMDIV("71.57",C25)</f>
        <v>15.9999445727483-29.81807852194i</v>
      </c>
      <c r="E25" s="2" t="str">
        <f>IMSUM("4.9",D25)</f>
        <v>20.8999445727483-29.81807852194i</v>
      </c>
      <c r="F25" s="5">
        <f>IMREAL(E25)</f>
        <v>20.8999445727483</v>
      </c>
      <c r="G25" s="5">
        <f>-IMAGINARY(E25)</f>
        <v>29.81807852194</v>
      </c>
      <c r="H25" s="2" t="str">
        <f>IMSQRT(E25)</f>
        <v>5.35318617186496-2.78507766819848i</v>
      </c>
      <c r="I25" s="4">
        <f>IMREAL(H25)</f>
        <v>5.35318617186496</v>
      </c>
      <c r="J25" s="4">
        <f>-IMAGINARY(H25)</f>
        <v>2.78507766819848</v>
      </c>
      <c r="K25" s="2" t="str">
        <f>IMSUB("1",H25)</f>
        <v>-4.35318617186496+2.78507766819848i</v>
      </c>
      <c r="L25" s="2" t="str">
        <f>IMSUM("1",H25)</f>
        <v>6.35318617186496-2.78507766819848i</v>
      </c>
      <c r="M25" s="2" t="str">
        <f>IMDIV(K25,L25)</f>
        <v>-0.735942030821833+0.115756398942749i</v>
      </c>
      <c r="N25" s="2">
        <f>IMABS(M25)</f>
        <v>0.7449900782066542</v>
      </c>
      <c r="O25" s="3">
        <f t="shared" si="1"/>
        <v>0.5550102166263567</v>
      </c>
      <c r="P25" s="2">
        <f t="shared" si="2"/>
        <v>0.23826844947582015</v>
      </c>
      <c r="Q25" s="3">
        <f t="shared" si="3"/>
        <v>0.05677185401561146</v>
      </c>
    </row>
    <row r="26" spans="1:17" ht="13.5">
      <c r="A26" s="9">
        <v>43000000000</v>
      </c>
      <c r="B26" s="2">
        <f t="shared" si="0"/>
        <v>1.9545454545454546</v>
      </c>
      <c r="C26" s="2" t="str">
        <f>COMPLEX(1,B26)</f>
        <v>1+1.95454545454545i</v>
      </c>
      <c r="D26" s="2" t="str">
        <f>IMDIV("71.57",C26)</f>
        <v>14.8477839691385-29.0206686669525i</v>
      </c>
      <c r="E26" s="2" t="str">
        <f>IMSUM("4.9",D26)</f>
        <v>19.7477839691385-29.0206686669525i</v>
      </c>
      <c r="F26" s="5">
        <f>IMREAL(E26)</f>
        <v>19.7477839691385</v>
      </c>
      <c r="G26" s="5">
        <f>-IMAGINARY(E26)</f>
        <v>29.0206686669525</v>
      </c>
      <c r="H26" s="2" t="str">
        <f>IMSQRT(E26)</f>
        <v>5.23689424468416-2.77079002468024i</v>
      </c>
      <c r="I26" s="4">
        <f>IMREAL(H26)</f>
        <v>5.23689424468416</v>
      </c>
      <c r="J26" s="4">
        <f>-IMAGINARY(H26)</f>
        <v>2.77079002468024</v>
      </c>
      <c r="K26" s="2" t="str">
        <f>IMSUB("1",H26)</f>
        <v>-4.23689424468416+2.77079002468024i</v>
      </c>
      <c r="L26" s="2" t="str">
        <f>IMSUM("1",H26)</f>
        <v>6.23689424468416-2.77079002468024i</v>
      </c>
      <c r="M26" s="2" t="str">
        <f>IMDIV(K26,L26)</f>
        <v>-0.732184935834257+0.118978978821392i</v>
      </c>
      <c r="N26" s="2">
        <f>IMABS(M26)</f>
        <v>0.7417889037077842</v>
      </c>
      <c r="O26" s="3">
        <f t="shared" si="1"/>
        <v>0.5502507776639963</v>
      </c>
      <c r="P26" s="2">
        <f t="shared" si="2"/>
        <v>0.24002817935503099</v>
      </c>
      <c r="Q26" s="3">
        <f t="shared" si="3"/>
        <v>0.05761352688449092</v>
      </c>
    </row>
    <row r="27" spans="1:17" ht="13.5">
      <c r="A27" s="9">
        <v>45000000000</v>
      </c>
      <c r="B27" s="2">
        <f t="shared" si="0"/>
        <v>2.0454545454545454</v>
      </c>
      <c r="C27" s="2" t="str">
        <f>COMPLEX(1,B27)</f>
        <v>1+2.04545454545455i</v>
      </c>
      <c r="D27" s="2" t="str">
        <f>IMDIV("71.57",C27)</f>
        <v>13.8062495017935-28.2400557991231i</v>
      </c>
      <c r="E27" s="2" t="str">
        <f>IMSUM("4.9",D27)</f>
        <v>18.7062495017935-28.2400557991231i</v>
      </c>
      <c r="F27" s="5">
        <f>IMREAL(E27)</f>
        <v>18.7062495017935</v>
      </c>
      <c r="G27" s="5">
        <f>-IMAGINARY(E27)</f>
        <v>28.2400557991231</v>
      </c>
      <c r="H27" s="2" t="str">
        <f>IMSQRT(E27)</f>
        <v>5.12737285463031-2.7538523723334i</v>
      </c>
      <c r="I27" s="4">
        <f>IMREAL(H27)</f>
        <v>5.12737285463031</v>
      </c>
      <c r="J27" s="4">
        <f>-IMAGINARY(H27)</f>
        <v>2.7538523723334</v>
      </c>
      <c r="K27" s="2" t="str">
        <f>IMSUB("1",H27)</f>
        <v>-4.12737285463031+2.7538523723334i</v>
      </c>
      <c r="L27" s="2" t="str">
        <f>IMSUM("1",H27)</f>
        <v>6.12737285463031-2.7538523723334i</v>
      </c>
      <c r="M27" s="2" t="str">
        <f>IMDIV(K27,L27)</f>
        <v>-0.728447154322024+0.122045200451458i</v>
      </c>
      <c r="N27" s="2">
        <f>IMABS(M27)</f>
        <v>0.7386002217662077</v>
      </c>
      <c r="O27" s="3">
        <f t="shared" si="1"/>
        <v>0.5455302875930911</v>
      </c>
      <c r="P27" s="2">
        <f t="shared" si="2"/>
        <v>0.2421311396240775</v>
      </c>
      <c r="Q27" s="3">
        <f t="shared" si="3"/>
        <v>0.05862748877565452</v>
      </c>
    </row>
    <row r="28" spans="1:17" ht="13.5">
      <c r="A28" s="9">
        <v>47000000000</v>
      </c>
      <c r="B28" s="2">
        <f t="shared" si="0"/>
        <v>2.1363636363636362</v>
      </c>
      <c r="C28" s="2" t="str">
        <f>COMPLEX(1,B28)</f>
        <v>1+2.13636363636364i</v>
      </c>
      <c r="D28" s="2" t="str">
        <f>IMDIV("71.57",C28)</f>
        <v>12.8629335313776-27.4799034533977i</v>
      </c>
      <c r="E28" s="2" t="str">
        <f>IMSUM("4.9",D28)</f>
        <v>17.7629335313776-27.4799034533977i</v>
      </c>
      <c r="F28" s="5">
        <f>IMREAL(E28)</f>
        <v>17.7629335313776</v>
      </c>
      <c r="G28" s="5">
        <f>-IMAGINARY(E28)</f>
        <v>27.4799034533977</v>
      </c>
      <c r="H28" s="2" t="str">
        <f>IMSQRT(E28)</f>
        <v>5.02414073733783-2.73478639334043i</v>
      </c>
      <c r="I28" s="4">
        <f>IMREAL(H28)</f>
        <v>5.02414073733783</v>
      </c>
      <c r="J28" s="4">
        <f>-IMAGINARY(H28)</f>
        <v>2.73478639334043</v>
      </c>
      <c r="K28" s="2" t="str">
        <f>IMSUB("1",H28)</f>
        <v>-4.02414073733783+2.73478639334043i</v>
      </c>
      <c r="L28" s="2" t="str">
        <f>IMSUM("1",H28)</f>
        <v>6.02414073733783-2.73478639334043i</v>
      </c>
      <c r="M28" s="2" t="str">
        <f>IMDIV(K28,L28)</f>
        <v>-0.724732319205662+0.124963599090052i</v>
      </c>
      <c r="N28" s="2">
        <f>IMABS(M28)</f>
        <v>0.7354269750279472</v>
      </c>
      <c r="O28" s="3">
        <f t="shared" si="1"/>
        <v>0.5408528355987569</v>
      </c>
      <c r="P28" s="2">
        <f t="shared" si="2"/>
        <v>0.2445204015685595</v>
      </c>
      <c r="Q28" s="3">
        <f t="shared" si="3"/>
        <v>0.0597902267832496</v>
      </c>
    </row>
    <row r="29" spans="1:17" ht="13.5">
      <c r="A29" s="9">
        <v>49000000000</v>
      </c>
      <c r="B29" s="2">
        <f t="shared" si="0"/>
        <v>2.227272727272727</v>
      </c>
      <c r="C29" s="2" t="str">
        <f>COMPLEX(1,B29)</f>
        <v>1+2.22727272727273i</v>
      </c>
      <c r="D29" s="2" t="str">
        <f>IMDIV("71.57",C29)</f>
        <v>12.006890814558-26.7426204506066i</v>
      </c>
      <c r="E29" s="2" t="str">
        <f>IMSUM("4.9",D29)</f>
        <v>16.906890814558-26.7426204506066i</v>
      </c>
      <c r="F29" s="5">
        <f>IMREAL(E29)</f>
        <v>16.906890814558</v>
      </c>
      <c r="G29" s="5">
        <f>-IMAGINARY(E29)</f>
        <v>26.7426204506066</v>
      </c>
      <c r="H29" s="2" t="str">
        <f>IMSQRT(E29)</f>
        <v>4.92674558094583-2.71402490865711i</v>
      </c>
      <c r="I29" s="4">
        <f>IMREAL(H29)</f>
        <v>4.92674558094583</v>
      </c>
      <c r="J29" s="4">
        <f>-IMAGINARY(H29)</f>
        <v>2.71402490865711</v>
      </c>
      <c r="K29" s="2" t="str">
        <f>IMSUB("1",H29)</f>
        <v>-3.92674558094583+2.71402490865711i</v>
      </c>
      <c r="L29" s="2" t="str">
        <f>IMSUM("1",H29)</f>
        <v>5.92674558094583-2.71402490865711i</v>
      </c>
      <c r="M29" s="2" t="str">
        <f>IMDIV(K29,L29)</f>
        <v>-0.721043420201713+0.127742130257855i</v>
      </c>
      <c r="N29" s="2">
        <f>IMABS(M29)</f>
        <v>0.7322715791692306</v>
      </c>
      <c r="O29" s="3">
        <f t="shared" si="1"/>
        <v>0.5362216656589988</v>
      </c>
      <c r="P29" s="2">
        <f t="shared" si="2"/>
        <v>0.24714895891729885</v>
      </c>
      <c r="Q29" s="3">
        <f t="shared" si="3"/>
        <v>0.06108260789390468</v>
      </c>
    </row>
    <row r="30" spans="1:17" ht="13.5">
      <c r="A30" s="9">
        <v>51000000000</v>
      </c>
      <c r="B30" s="2">
        <f t="shared" si="0"/>
        <v>2.3181818181818183</v>
      </c>
      <c r="C30" s="2" t="str">
        <f>COMPLEX(1,B30)</f>
        <v>1+2.31818181818182i</v>
      </c>
      <c r="D30" s="2" t="str">
        <f>IMDIV("71.57",C30)</f>
        <v>11.2284862236629-26.0296726094003i</v>
      </c>
      <c r="E30" s="2" t="str">
        <f>IMSUM("4.9",D30)</f>
        <v>16.1284862236629-26.0296726094003i</v>
      </c>
      <c r="F30" s="5">
        <f>IMREAL(E30)</f>
        <v>16.1284862236629</v>
      </c>
      <c r="G30" s="5">
        <f>-IMAGINARY(E30)</f>
        <v>26.0296726094003</v>
      </c>
      <c r="H30" s="2" t="str">
        <f>IMSQRT(E30)</f>
        <v>4.83476552622935-2.69192709224318i</v>
      </c>
      <c r="I30" s="4">
        <f>IMREAL(H30)</f>
        <v>4.83476552622935</v>
      </c>
      <c r="J30" s="4">
        <f>-IMAGINARY(H30)</f>
        <v>2.69192709224318</v>
      </c>
      <c r="K30" s="2" t="str">
        <f>IMSUB("1",H30)</f>
        <v>-3.83476552622935+2.69192709224318i</v>
      </c>
      <c r="L30" s="2" t="str">
        <f>IMSUM("1",H30)</f>
        <v>5.83476552622935-2.69192709224318i</v>
      </c>
      <c r="M30" s="2" t="str">
        <f>IMDIV(K30,L30)</f>
        <v>-0.717382909203232+0.130388204980435i</v>
      </c>
      <c r="N30" s="2">
        <f>IMABS(M30)</f>
        <v>0.7291360109162848</v>
      </c>
      <c r="O30" s="3">
        <f t="shared" si="1"/>
        <v>0.5316393224149125</v>
      </c>
      <c r="P30" s="2">
        <f t="shared" si="2"/>
        <v>0.2499777561470476</v>
      </c>
      <c r="Q30" s="3">
        <f t="shared" si="3"/>
        <v>0.06248887856831279</v>
      </c>
    </row>
    <row r="31" spans="1:17" ht="13.5">
      <c r="A31" s="9">
        <v>53000000000</v>
      </c>
      <c r="B31" s="2">
        <f t="shared" si="0"/>
        <v>2.409090909090909</v>
      </c>
      <c r="C31" s="2" t="str">
        <f>COMPLEX(1,B31)</f>
        <v>1+2.40909090909091i</v>
      </c>
      <c r="D31" s="2" t="str">
        <f>IMDIV("71.57",C31)</f>
        <v>10.5192468873368-25.3418220467659i</v>
      </c>
      <c r="E31" s="2" t="str">
        <f>IMSUM("4.9",D31)</f>
        <v>15.4192468873368-25.3418220467659i</v>
      </c>
      <c r="F31" s="5">
        <f>IMREAL(E31)</f>
        <v>15.4192468873368</v>
      </c>
      <c r="G31" s="5">
        <f>-IMAGINARY(E31)</f>
        <v>25.3418220467659</v>
      </c>
      <c r="H31" s="2" t="str">
        <f>IMSQRT(E31)</f>
        <v>4.74780925760035-2.66879108572005i</v>
      </c>
      <c r="I31" s="4">
        <f>IMREAL(H31)</f>
        <v>4.74780925760035</v>
      </c>
      <c r="J31" s="4">
        <f>-IMAGINARY(H31)</f>
        <v>2.66879108572005</v>
      </c>
      <c r="K31" s="2" t="str">
        <f>IMSUB("1",H31)</f>
        <v>-3.74780925760035+2.66879108572005i</v>
      </c>
      <c r="L31" s="2" t="str">
        <f>IMSUM("1",H31)</f>
        <v>5.74780925760035-2.66879108572005i</v>
      </c>
      <c r="M31" s="2" t="str">
        <f>IMDIV(K31,L31)</f>
        <v>-0.713752787882359+0.132908726398953i</v>
      </c>
      <c r="N31" s="2">
        <f>IMABS(M31)</f>
        <v>0.726021881049622</v>
      </c>
      <c r="O31" s="3">
        <f t="shared" si="1"/>
        <v>0.5271077717628314</v>
      </c>
      <c r="P31" s="2">
        <f t="shared" si="2"/>
        <v>0.2529741559884938</v>
      </c>
      <c r="Q31" s="3">
        <f t="shared" si="3"/>
        <v>0.06399592359809081</v>
      </c>
    </row>
    <row r="32" spans="1:17" ht="13.5">
      <c r="A32" s="9">
        <v>55000000000</v>
      </c>
      <c r="B32" s="2">
        <f t="shared" si="0"/>
        <v>2.5</v>
      </c>
      <c r="C32" s="2" t="str">
        <f>COMPLEX(1,B32)</f>
        <v>1+2.5i</v>
      </c>
      <c r="D32" s="2" t="str">
        <f>IMDIV("71.57",C32)</f>
        <v>9.87172413793103-24.6793103448276i</v>
      </c>
      <c r="E32" s="2" t="str">
        <f>IMSUM("4.9",D32)</f>
        <v>14.771724137931-24.6793103448276i</v>
      </c>
      <c r="F32" s="5">
        <f>IMREAL(E32)</f>
        <v>14.771724137931</v>
      </c>
      <c r="G32" s="5">
        <f>-IMAGINARY(E32)</f>
        <v>24.6793103448276</v>
      </c>
      <c r="H32" s="2" t="str">
        <f>IMSQRT(E32)</f>
        <v>4.66551519012015-2.6448644296657i</v>
      </c>
      <c r="I32" s="4">
        <f>IMREAL(H32)</f>
        <v>4.66551519012015</v>
      </c>
      <c r="J32" s="4">
        <f>-IMAGINARY(H32)</f>
        <v>2.6448644296657</v>
      </c>
      <c r="K32" s="2" t="str">
        <f>IMSUB("1",H32)</f>
        <v>-3.66551519012015+2.6448644296657i</v>
      </c>
      <c r="L32" s="2" t="str">
        <f>IMSUM("1",H32)</f>
        <v>5.66551519012015-2.6448644296657i</v>
      </c>
      <c r="M32" s="2" t="str">
        <f>IMDIV(K32,L32)</f>
        <v>-0.710154680544438+0.135310126229994i</v>
      </c>
      <c r="N32" s="2">
        <f>IMABS(M32)</f>
        <v>0.7229304949713697</v>
      </c>
      <c r="O32" s="3">
        <f t="shared" si="1"/>
        <v>0.5226285005595497</v>
      </c>
      <c r="P32" s="2">
        <f t="shared" si="2"/>
        <v>0.2561107388448835</v>
      </c>
      <c r="Q32" s="3">
        <f t="shared" si="3"/>
        <v>0.06559271055167212</v>
      </c>
    </row>
    <row r="33" spans="1:17" ht="13.5">
      <c r="A33" s="9">
        <v>57000000000</v>
      </c>
      <c r="B33" s="2">
        <f t="shared" si="0"/>
        <v>2.590909090909091</v>
      </c>
      <c r="C33" s="2" t="str">
        <f>COMPLEX(1,B33)</f>
        <v>1+2.59090909090909i</v>
      </c>
      <c r="D33" s="2" t="str">
        <f>IMDIV("71.57",C33)</f>
        <v>9.27936780069649-24.0419983927136i</v>
      </c>
      <c r="E33" s="2" t="str">
        <f>IMSUM("4.9",D33)</f>
        <v>14.1793678006965-24.0419983927136i</v>
      </c>
      <c r="F33" s="5">
        <f>IMREAL(E33)</f>
        <v>14.1793678006965</v>
      </c>
      <c r="G33" s="5">
        <f>-IMAGINARY(E33)</f>
        <v>24.0419983927136</v>
      </c>
      <c r="H33" s="2" t="str">
        <f>IMSQRT(E33)</f>
        <v>4.58755010370273-2.62035267727198i</v>
      </c>
      <c r="I33" s="4">
        <f>IMREAL(H33)</f>
        <v>4.58755010370273</v>
      </c>
      <c r="J33" s="4">
        <f>-IMAGINARY(H33)</f>
        <v>2.62035267727198</v>
      </c>
      <c r="K33" s="2" t="str">
        <f>IMSUB("1",H33)</f>
        <v>-3.58755010370273+2.62035267727198i</v>
      </c>
      <c r="L33" s="2" t="str">
        <f>IMSUM("1",H33)</f>
        <v>5.58755010370273-2.62035267727198i</v>
      </c>
      <c r="M33" s="2" t="str">
        <f>IMDIV(K33,L33)</f>
        <v>-0.706589894771432+0.137598400104697i</v>
      </c>
      <c r="N33" s="2">
        <f>IMABS(M33)</f>
        <v>0.7198629029922821</v>
      </c>
      <c r="O33" s="3">
        <f t="shared" si="1"/>
        <v>0.5182025991044757</v>
      </c>
      <c r="P33" s="2">
        <f t="shared" si="2"/>
        <v>0.2593643550453983</v>
      </c>
      <c r="Q33" s="3">
        <f t="shared" si="3"/>
        <v>0.06726986866811542</v>
      </c>
    </row>
    <row r="34" spans="1:17" ht="13.5">
      <c r="A34" s="9">
        <v>59000000000</v>
      </c>
      <c r="B34" s="2">
        <f t="shared" si="0"/>
        <v>2.6818181818181817</v>
      </c>
      <c r="C34" s="2" t="str">
        <f>COMPLEX(1,B34)</f>
        <v>1+2.68181818181818i</v>
      </c>
      <c r="D34" s="2" t="str">
        <f>IMDIV("71.57",C34)</f>
        <v>8.73641361916773-23.429472887768i</v>
      </c>
      <c r="E34" s="2" t="str">
        <f>IMSUM("4.9",D34)</f>
        <v>13.6364136191677-23.429472887768i</v>
      </c>
      <c r="F34" s="5">
        <f>IMREAL(E34)</f>
        <v>13.6364136191677</v>
      </c>
      <c r="G34" s="5">
        <f>-IMAGINARY(E34)</f>
        <v>23.429472887768</v>
      </c>
      <c r="H34" s="2" t="str">
        <f>IMSQRT(E34)</f>
        <v>4.51360746578138-2.59542650367714i</v>
      </c>
      <c r="I34" s="4">
        <f>IMREAL(H34)</f>
        <v>4.51360746578138</v>
      </c>
      <c r="J34" s="4">
        <f>-IMAGINARY(H34)</f>
        <v>2.59542650367714</v>
      </c>
      <c r="K34" s="2" t="str">
        <f>IMSUB("1",H34)</f>
        <v>-3.51360746578138+2.59542650367714i</v>
      </c>
      <c r="L34" s="2" t="str">
        <f>IMSUM("1",H34)</f>
        <v>5.51360746578138-2.59542650367714i</v>
      </c>
      <c r="M34" s="2" t="str">
        <f>IMDIV(K34,L34)</f>
        <v>-0.703059471964582+0.13977914119967i</v>
      </c>
      <c r="N34" s="2">
        <f>IMABS(M34)</f>
        <v>0.7168199421288682</v>
      </c>
      <c r="O34" s="3">
        <f t="shared" si="1"/>
        <v>0.513830829433634</v>
      </c>
      <c r="P34" s="2">
        <f t="shared" si="2"/>
        <v>0.2627153712027622</v>
      </c>
      <c r="Q34" s="3">
        <f t="shared" si="3"/>
        <v>0.06901936626620515</v>
      </c>
    </row>
    <row r="35" spans="1:17" ht="13.5">
      <c r="A35" s="9">
        <v>61000000000</v>
      </c>
      <c r="B35" s="2">
        <f t="shared" si="0"/>
        <v>2.772727272727273</v>
      </c>
      <c r="C35" s="2" t="str">
        <f>COMPLEX(1,B35)</f>
        <v>1+2.77272727272727i</v>
      </c>
      <c r="D35" s="2" t="str">
        <f>IMDIV("71.57",C35)</f>
        <v>8.23778359096315-22.8411272294887i</v>
      </c>
      <c r="E35" s="2" t="str">
        <f>IMSUM("4.9",D35)</f>
        <v>13.1377835909632-22.8411272294887i</v>
      </c>
      <c r="F35" s="5">
        <f>IMREAL(E35)</f>
        <v>13.1377835909632</v>
      </c>
      <c r="G35" s="5">
        <f>-IMAGINARY(E35)</f>
        <v>22.8411272294887</v>
      </c>
      <c r="H35" s="2" t="str">
        <f>IMSQRT(E35)</f>
        <v>4.44340560583171-2.57022757493836i</v>
      </c>
      <c r="I35" s="4">
        <f>IMREAL(H35)</f>
        <v>4.44340560583171</v>
      </c>
      <c r="J35" s="4">
        <f>-IMAGINARY(H35)</f>
        <v>2.57022757493836</v>
      </c>
      <c r="K35" s="2" t="str">
        <f>IMSUB("1",H35)</f>
        <v>-3.44340560583171+2.57022757493836i</v>
      </c>
      <c r="L35" s="2" t="str">
        <f>IMSUM("1",H35)</f>
        <v>5.44340560583171-2.57022757493836i</v>
      </c>
      <c r="M35" s="2" t="str">
        <f>IMDIV(K35,L35)</f>
        <v>-0.699564229532186+0.141857571834617i</v>
      </c>
      <c r="N35" s="2">
        <f>IMABS(M35)</f>
        <v>0.7138022708900376</v>
      </c>
      <c r="O35" s="3">
        <f t="shared" si="1"/>
        <v>0.5095136819277746</v>
      </c>
      <c r="P35" s="2">
        <f t="shared" si="2"/>
        <v>0.2661470667218775</v>
      </c>
      <c r="Q35" s="3">
        <f t="shared" si="3"/>
        <v>0.07083426112465951</v>
      </c>
    </row>
    <row r="36" spans="1:17" ht="13.5">
      <c r="A36" s="9">
        <v>63000000000</v>
      </c>
      <c r="B36" s="2">
        <f t="shared" si="0"/>
        <v>2.8636363636363638</v>
      </c>
      <c r="C36" s="2" t="str">
        <f>COMPLEX(1,B36)</f>
        <v>1+2.86363636363636i</v>
      </c>
      <c r="D36" s="2" t="str">
        <f>IMDIV("71.57",C36)</f>
        <v>7.77899842802607-22.2762227711655i</v>
      </c>
      <c r="E36" s="2" t="str">
        <f>IMSUM("4.9",D36)</f>
        <v>12.6789984280261-22.2762227711655i</v>
      </c>
      <c r="F36" s="5">
        <f>IMREAL(E36)</f>
        <v>12.6789984280261</v>
      </c>
      <c r="G36" s="5">
        <f>-IMAGINARY(E36)</f>
        <v>22.2762227711655</v>
      </c>
      <c r="H36" s="2" t="str">
        <f>IMSQRT(E36)</f>
        <v>4.37668585033339-2.54487339655285i</v>
      </c>
      <c r="I36" s="4">
        <f>IMREAL(H36)</f>
        <v>4.37668585033339</v>
      </c>
      <c r="J36" s="4">
        <f>-IMAGINARY(H36)</f>
        <v>2.54487339655285</v>
      </c>
      <c r="K36" s="2" t="str">
        <f>IMSUB("1",H36)</f>
        <v>-3.37668585033339+2.54487339655285i</v>
      </c>
      <c r="L36" s="2" t="str">
        <f>IMSUM("1",H36)</f>
        <v>5.37668585033339-2.54487339655285i</v>
      </c>
      <c r="M36" s="2" t="str">
        <f>IMDIV(K36,L36)</f>
        <v>-0.69610479616271+0.143838572889203i</v>
      </c>
      <c r="N36" s="2">
        <f>IMABS(M36)</f>
        <v>0.7108103982719517</v>
      </c>
      <c r="O36" s="3">
        <f t="shared" si="1"/>
        <v>0.5052514222915306</v>
      </c>
      <c r="P36" s="2">
        <f t="shared" si="2"/>
        <v>0.26964514731558836</v>
      </c>
      <c r="Q36" s="3">
        <f t="shared" si="3"/>
        <v>0.07270850547084536</v>
      </c>
    </row>
    <row r="37" spans="1:17" ht="13.5">
      <c r="A37" s="9">
        <v>65000000000</v>
      </c>
      <c r="B37" s="2">
        <f t="shared" si="0"/>
        <v>2.9545454545454546</v>
      </c>
      <c r="C37" s="2" t="str">
        <f>COMPLEX(1,B37)</f>
        <v>1+2.95454545454545i</v>
      </c>
      <c r="D37" s="2" t="str">
        <f>IMDIV("71.57",C37)</f>
        <v>7.35610108303251-21.7339350180506i</v>
      </c>
      <c r="E37" s="2" t="str">
        <f>IMSUM("4.9",D37)</f>
        <v>12.2561010830325-21.7339350180506i</v>
      </c>
      <c r="F37" s="5">
        <f>IMREAL(E37)</f>
        <v>12.2561010830325</v>
      </c>
      <c r="G37" s="5">
        <f>-IMAGINARY(E37)</f>
        <v>21.7339350180506</v>
      </c>
      <c r="H37" s="2" t="str">
        <f>IMSQRT(E37)</f>
        <v>4.31321068844551-2.51946132335626i</v>
      </c>
      <c r="I37" s="4">
        <f>IMREAL(H37)</f>
        <v>4.31321068844551</v>
      </c>
      <c r="J37" s="4">
        <f>-IMAGINARY(H37)</f>
        <v>2.51946132335626</v>
      </c>
      <c r="K37" s="2" t="str">
        <f>IMSUB("1",H37)</f>
        <v>-3.31321068844551+2.51946132335626i</v>
      </c>
      <c r="L37" s="2" t="str">
        <f>IMSUM("1",H37)</f>
        <v>5.31321068844551-2.51946132335626i</v>
      </c>
      <c r="M37" s="2" t="str">
        <f>IMDIV(K37,L37)</f>
        <v>-0.692681641369357+0.145726711009415i</v>
      </c>
      <c r="N37" s="2">
        <f>IMABS(M37)</f>
        <v>0.7078447079633837</v>
      </c>
      <c r="O37" s="3">
        <f t="shared" si="1"/>
        <v>0.501044130591768</v>
      </c>
      <c r="P37" s="2">
        <f t="shared" si="2"/>
        <v>0.27319735034824905</v>
      </c>
      <c r="Q37" s="3">
        <f t="shared" si="3"/>
        <v>0.07463679223730393</v>
      </c>
    </row>
    <row r="38" spans="1:17" ht="13.5">
      <c r="A38" s="9">
        <v>67000000000</v>
      </c>
      <c r="B38" s="2">
        <f t="shared" si="0"/>
        <v>3.0454545454545454</v>
      </c>
      <c r="C38" s="2" t="str">
        <f>COMPLEX(1,B38)</f>
        <v>1+3.04545454545455i</v>
      </c>
      <c r="D38" s="2" t="str">
        <f>IMDIV("71.57",C38)</f>
        <v>6.96559018700983-21.2133882968027i</v>
      </c>
      <c r="E38" s="2" t="str">
        <f>IMSUM("4.9",D38)</f>
        <v>11.8655901870098-21.2133882968027i</v>
      </c>
      <c r="F38" s="5">
        <f>IMREAL(E38)</f>
        <v>11.8655901870098</v>
      </c>
      <c r="G38" s="5">
        <f>-IMAGINARY(E38)</f>
        <v>21.2133882968027</v>
      </c>
      <c r="H38" s="2" t="str">
        <f>IMSQRT(E38)</f>
        <v>4.25276201210337-2.49407188039553i</v>
      </c>
      <c r="I38" s="4">
        <f>IMREAL(H38)</f>
        <v>4.25276201210337</v>
      </c>
      <c r="J38" s="4">
        <f>-IMAGINARY(H38)</f>
        <v>2.49407188039553</v>
      </c>
      <c r="K38" s="2" t="str">
        <f>IMSUB("1",H38)</f>
        <v>-3.25276201210337+2.49407188039553i</v>
      </c>
      <c r="L38" s="2" t="str">
        <f>IMSUM("1",H38)</f>
        <v>5.25276201210337-2.49407188039553i</v>
      </c>
      <c r="M38" s="2" t="str">
        <f>IMDIV(K38,L38)</f>
        <v>-0.689295100282334+0.147526263649748i</v>
      </c>
      <c r="N38" s="2">
        <f>IMABS(M38)</f>
        <v>0.7049054785853831</v>
      </c>
      <c r="O38" s="3">
        <f t="shared" si="1"/>
        <v>0.496891733739688</v>
      </c>
      <c r="P38" s="2">
        <f t="shared" si="2"/>
        <v>0.27679312273896034</v>
      </c>
      <c r="Q38" s="3">
        <f t="shared" si="3"/>
        <v>0.07661443279558516</v>
      </c>
    </row>
    <row r="39" spans="1:17" ht="13.5">
      <c r="A39" s="9">
        <v>69000000000</v>
      </c>
      <c r="B39" s="2">
        <f t="shared" si="0"/>
        <v>3.1363636363636362</v>
      </c>
      <c r="C39" s="2" t="str">
        <f>COMPLEX(1,B39)</f>
        <v>1+3.13636363636364i</v>
      </c>
      <c r="D39" s="2" t="str">
        <f>IMDIV("71.57",C39)</f>
        <v>6.60436224976166-20.7136816015252i</v>
      </c>
      <c r="E39" s="2" t="str">
        <f>IMSUM("4.9",D39)</f>
        <v>11.5043622497617-20.7136816015252i</v>
      </c>
      <c r="F39" s="5">
        <f>IMREAL(E39)</f>
        <v>11.5043622497617</v>
      </c>
      <c r="G39" s="5">
        <f>-IMAGINARY(E39)</f>
        <v>20.7136816015252</v>
      </c>
      <c r="H39" s="2" t="str">
        <f>IMSQRT(E39)</f>
        <v>4.19513945599253-2.46877151746848i</v>
      </c>
      <c r="I39" s="4">
        <f>IMREAL(H39)</f>
        <v>4.19513945599253</v>
      </c>
      <c r="J39" s="4">
        <f>-IMAGINARY(H39)</f>
        <v>2.46877151746848</v>
      </c>
      <c r="K39" s="2" t="str">
        <f>IMSUB("1",H39)</f>
        <v>-3.19513945599253+2.46877151746848i</v>
      </c>
      <c r="L39" s="2" t="str">
        <f>IMSUM("1",H39)</f>
        <v>5.19513945599253-2.46877151746848i</v>
      </c>
      <c r="M39" s="2" t="str">
        <f>IMDIV(K39,L39)</f>
        <v>-0.685945394492384+0.149241242044555i</v>
      </c>
      <c r="N39" s="2">
        <f>IMABS(M39)</f>
        <v>0.7019929006423881</v>
      </c>
      <c r="O39" s="3">
        <f t="shared" si="1"/>
        <v>0.49279403255231374</v>
      </c>
      <c r="P39" s="2">
        <f t="shared" si="2"/>
        <v>0.28042335657545847</v>
      </c>
      <c r="Q39" s="3">
        <f t="shared" si="3"/>
        <v>0.07863725891304672</v>
      </c>
    </row>
    <row r="40" spans="1:17" ht="13.5">
      <c r="A40" s="9">
        <v>71000000000</v>
      </c>
      <c r="B40" s="2">
        <f t="shared" si="0"/>
        <v>3.227272727272727</v>
      </c>
      <c r="C40" s="2" t="str">
        <f>COMPLEX(1,B40)</f>
        <v>1+3.22727272727273i</v>
      </c>
      <c r="D40" s="2" t="str">
        <f>IMDIV("71.57",C40)</f>
        <v>6.26966153846153-20.2339076923077i</v>
      </c>
      <c r="E40" s="2" t="str">
        <f>IMSUM("4.9",D40)</f>
        <v>11.1696615384615-20.2339076923077i</v>
      </c>
      <c r="F40" s="5">
        <f>IMREAL(E40)</f>
        <v>11.1696615384615</v>
      </c>
      <c r="G40" s="5">
        <f>-IMAGINARY(E40)</f>
        <v>20.2339076923077</v>
      </c>
      <c r="H40" s="2" t="str">
        <f>IMSQRT(E40)</f>
        <v>4.14015885046579-2.44361489777515i</v>
      </c>
      <c r="I40" s="4">
        <f>IMREAL(H40)</f>
        <v>4.14015885046579</v>
      </c>
      <c r="J40" s="4">
        <f>-IMAGINARY(H40)</f>
        <v>2.44361489777515</v>
      </c>
      <c r="K40" s="2" t="str">
        <f>IMSUB("1",H40)</f>
        <v>-3.14015885046579+2.44361489777515i</v>
      </c>
      <c r="L40" s="2" t="str">
        <f>IMSUM("1",H40)</f>
        <v>5.14015885046579-2.44361489777515i</v>
      </c>
      <c r="M40" s="2" t="str">
        <f>IMDIV(K40,L40)</f>
        <v>-0.68263264960744+0.150875412229023i</v>
      </c>
      <c r="N40" s="2">
        <f>IMABS(M40)</f>
        <v>0.69910709074172</v>
      </c>
      <c r="O40" s="3">
        <f t="shared" si="1"/>
        <v>0.48875072432535144</v>
      </c>
      <c r="P40" s="2">
        <f t="shared" si="2"/>
        <v>0.2840801709168101</v>
      </c>
      <c r="Q40" s="3">
        <f t="shared" si="3"/>
        <v>0.08070154350812403</v>
      </c>
    </row>
    <row r="41" spans="1:17" ht="13.5">
      <c r="A41" s="9">
        <v>73000000000</v>
      </c>
      <c r="B41" s="2">
        <f t="shared" si="0"/>
        <v>3.3181818181818183</v>
      </c>
      <c r="C41" s="2" t="str">
        <f>COMPLEX(1,B41)</f>
        <v>1+3.31818181818182i</v>
      </c>
      <c r="D41" s="2" t="str">
        <f>IMDIV("71.57",C41)</f>
        <v>5.95903664200928-19.7731670393944i</v>
      </c>
      <c r="E41" s="2" t="str">
        <f>IMSUM("4.9",D41)</f>
        <v>10.8590366420093-19.7731670393944i</v>
      </c>
      <c r="F41" s="5">
        <f>IMREAL(E41)</f>
        <v>10.8590366420093</v>
      </c>
      <c r="G41" s="5">
        <f>-IMAGINARY(E41)</f>
        <v>19.7731670393944</v>
      </c>
      <c r="H41" s="2" t="str">
        <f>IMSQRT(E41)</f>
        <v>4.08765079219488-2.41864680284701i</v>
      </c>
      <c r="I41" s="4">
        <f>IMREAL(H41)</f>
        <v>4.08765079219488</v>
      </c>
      <c r="J41" s="4">
        <f>-IMAGINARY(H41)</f>
        <v>2.41864680284701</v>
      </c>
      <c r="K41" s="2" t="str">
        <f>IMSUB("1",H41)</f>
        <v>-3.08765079219488+2.41864680284701i</v>
      </c>
      <c r="L41" s="2" t="str">
        <f>IMSUM("1",H41)</f>
        <v>5.08765079219488-2.41864680284701i</v>
      </c>
      <c r="M41" s="2" t="str">
        <f>IMDIV(K41,L41)</f>
        <v>-0.679356910068145+0.152432314243819i</v>
      </c>
      <c r="N41" s="2">
        <f>IMABS(M41)</f>
        <v>0.6962481035400125</v>
      </c>
      <c r="O41" s="3">
        <f t="shared" si="1"/>
        <v>0.484761421683064</v>
      </c>
      <c r="P41" s="2">
        <f t="shared" si="2"/>
        <v>0.28775673078548886</v>
      </c>
      <c r="Q41" s="3">
        <f t="shared" si="3"/>
        <v>0.08280393611235232</v>
      </c>
    </row>
    <row r="42" spans="1:17" ht="13.5">
      <c r="A42" s="9">
        <v>75000000000</v>
      </c>
      <c r="B42" s="2">
        <f t="shared" si="0"/>
        <v>3.409090909090909</v>
      </c>
      <c r="C42" s="2" t="str">
        <f>COMPLEX(1,B42)</f>
        <v>1+3.40909090909091i</v>
      </c>
      <c r="D42" s="2" t="str">
        <f>IMDIV("71.57",C42)</f>
        <v>5.67030283188738-19.3305778359797i</v>
      </c>
      <c r="E42" s="2" t="str">
        <f>IMSUM("4.9",D42)</f>
        <v>10.5703028318874-19.3305778359797i</v>
      </c>
      <c r="F42" s="5">
        <f>IMREAL(E42)</f>
        <v>10.5703028318874</v>
      </c>
      <c r="G42" s="5">
        <f>-IMAGINARY(E42)</f>
        <v>19.3305778359797</v>
      </c>
      <c r="H42" s="2" t="str">
        <f>IMSQRT(E42)</f>
        <v>4.03745933194774-2.39390372096383i</v>
      </c>
      <c r="I42" s="4">
        <f>IMREAL(H42)</f>
        <v>4.03745933194774</v>
      </c>
      <c r="J42" s="4">
        <f>-IMAGINARY(H42)</f>
        <v>2.39390372096383</v>
      </c>
      <c r="K42" s="2" t="str">
        <f>IMSUB("1",H42)</f>
        <v>-3.03745933194774+2.39390372096383i</v>
      </c>
      <c r="L42" s="2" t="str">
        <f>IMSUM("1",H42)</f>
        <v>5.03745933194774-2.39390372096383i</v>
      </c>
      <c r="M42" s="2" t="str">
        <f>IMDIV(K42,L42)</f>
        <v>-0.676118151672896+0.153915279662041i</v>
      </c>
      <c r="N42" s="2">
        <f>IMABS(M42)</f>
        <v>0.6934159417946905</v>
      </c>
      <c r="O42" s="3">
        <f t="shared" si="1"/>
        <v>0.48082566833501755</v>
      </c>
      <c r="P42" s="2">
        <f t="shared" si="2"/>
        <v>0.291447096274765</v>
      </c>
      <c r="Q42" s="3">
        <f t="shared" si="3"/>
        <v>0.08494140992699215</v>
      </c>
    </row>
    <row r="43" spans="1:17" ht="13.5">
      <c r="A43" s="9">
        <v>77000000000</v>
      </c>
      <c r="B43" s="2">
        <f t="shared" si="0"/>
        <v>3.5</v>
      </c>
      <c r="C43" s="2" t="str">
        <f>COMPLEX(1,B43)</f>
        <v>1+3.5i</v>
      </c>
      <c r="D43" s="2" t="str">
        <f>IMDIV("71.57",C43)</f>
        <v>5.40150943396226-18.9052830188679i</v>
      </c>
      <c r="E43" s="2" t="str">
        <f>IMSUM("4.9",D43)</f>
        <v>10.3015094339623-18.9052830188679i</v>
      </c>
      <c r="F43" s="5">
        <f>IMREAL(E43)</f>
        <v>10.3015094339623</v>
      </c>
      <c r="G43" s="5">
        <f>-IMAGINARY(E43)</f>
        <v>18.9052830188679</v>
      </c>
      <c r="H43" s="2" t="str">
        <f>IMSQRT(E43)</f>
        <v>3.98944077547659-2.36941517406151i</v>
      </c>
      <c r="I43" s="4">
        <f>IMREAL(H43)</f>
        <v>3.98944077547659</v>
      </c>
      <c r="J43" s="4">
        <f>-IMAGINARY(H43)</f>
        <v>2.36941517406151</v>
      </c>
      <c r="K43" s="2" t="str">
        <f>IMSUB("1",H43)</f>
        <v>-2.98944077547659+2.36941517406151i</v>
      </c>
      <c r="L43" s="2" t="str">
        <f>IMSUM("1",H43)</f>
        <v>4.98944077547659-2.36941517406151i</v>
      </c>
      <c r="M43" s="2" t="str">
        <f>IMDIV(K43,L43)</f>
        <v>-0.672916292185076+0.155327447575717i</v>
      </c>
      <c r="N43" s="2">
        <f>IMABS(M43)</f>
        <v>0.6906105648326686</v>
      </c>
      <c r="O43" s="3">
        <f t="shared" si="1"/>
        <v>0.47694295225849753</v>
      </c>
      <c r="P43" s="2">
        <f t="shared" si="2"/>
        <v>0.2951460961767484</v>
      </c>
      <c r="Q43" s="3">
        <f t="shared" si="3"/>
        <v>0.08711121808837442</v>
      </c>
    </row>
    <row r="44" spans="1:17" ht="13.5">
      <c r="A44" s="9">
        <v>79000000000</v>
      </c>
      <c r="B44" s="2">
        <f t="shared" si="0"/>
        <v>3.590909090909091</v>
      </c>
      <c r="C44" s="2" t="str">
        <f>COMPLEX(1,B44)</f>
        <v>1+3.59090909090909i</v>
      </c>
      <c r="D44" s="2" t="str">
        <f>IMDIV("71.57",C44)</f>
        <v>5.15091152416357-18.4964550185874i</v>
      </c>
      <c r="E44" s="2" t="str">
        <f>IMSUM("4.9",D44)</f>
        <v>10.0509115241636-18.4964550185874i</v>
      </c>
      <c r="F44" s="5">
        <f>IMREAL(E44)</f>
        <v>10.0509115241636</v>
      </c>
      <c r="G44" s="5">
        <f>-IMAGINARY(E44)</f>
        <v>18.4964550185874</v>
      </c>
      <c r="H44" s="2" t="str">
        <f>IMSQRT(E44)</f>
        <v>3.94346259146963-2.34520482818809i</v>
      </c>
      <c r="I44" s="4">
        <f>IMREAL(H44)</f>
        <v>3.94346259146963</v>
      </c>
      <c r="J44" s="4">
        <f>-IMAGINARY(H44)</f>
        <v>2.34520482818809</v>
      </c>
      <c r="K44" s="2" t="str">
        <f>IMSUB("1",H44)</f>
        <v>-2.94346259146963+2.34520482818809i</v>
      </c>
      <c r="L44" s="2" t="str">
        <f>IMSUM("1",H44)</f>
        <v>4.94346259146963-2.34520482818809i</v>
      </c>
      <c r="M44" s="2" t="str">
        <f>IMDIV(K44,L44)</f>
        <v>-0.669751200331297+0.156671779174143i</v>
      </c>
      <c r="N44" s="2">
        <f>IMABS(M44)</f>
        <v>0.6878318956945837</v>
      </c>
      <c r="O44" s="3">
        <f t="shared" si="1"/>
        <v>0.47311271673480465</v>
      </c>
      <c r="P44" s="2">
        <f t="shared" si="2"/>
        <v>0.2988492216801601</v>
      </c>
      <c r="Q44" s="3">
        <f t="shared" si="3"/>
        <v>0.08931085729883748</v>
      </c>
    </row>
  </sheetData>
  <mergeCells count="4">
    <mergeCell ref="B3:E3"/>
    <mergeCell ref="F3:G3"/>
    <mergeCell ref="I3:J3"/>
    <mergeCell ref="K3:N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2012-09-05T00:53:58Z</dcterms:created>
  <dcterms:modified xsi:type="dcterms:W3CDTF">2012-11-21T04:58:52Z</dcterms:modified>
  <cp:category/>
  <cp:version/>
  <cp:contentType/>
  <cp:contentStatus/>
</cp:coreProperties>
</file>